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БЮДЖЕТА'!$A$9:$G$471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<sst xmlns="http://schemas.openxmlformats.org/spreadsheetml/2006/main" count="1877" uniqueCount="404">
  <si>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</si>
  <si>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</si>
  <si>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</si>
  <si>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</si>
  <si>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</si>
  <si>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</si>
  <si>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</si>
  <si>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</si>
  <si>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</si>
  <si>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</si>
  <si>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</si>
  <si>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</si>
  <si>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</si>
  <si>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</si>
  <si>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</si>
  <si>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</si>
  <si>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</si>
  <si>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</si>
  <si>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</si>
  <si>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</si>
  <si>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</si>
  <si>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</si>
  <si>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</si>
  <si>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</si>
  <si>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</si>
  <si>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</si>
  <si>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</si>
  <si>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</si>
  <si>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</si>
  <si>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</si>
  <si>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</si>
  <si>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</si>
  <si>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</si>
  <si>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</si>
  <si>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</si>
  <si>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</si>
  <si>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</si>
  <si>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</si>
  <si>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</si>
  <si>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</si>
  <si>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</si>
  <si>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</si>
  <si>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</si>
  <si>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</si>
  <si>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</si>
  <si>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</si>
  <si>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</si>
  <si>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</si>
  <si>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</si>
  <si>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</si>
  <si>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</si>
  <si>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</si>
  <si>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</si>
  <si>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</si>
  <si>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</si>
  <si>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</si>
  <si>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</si>
  <si>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</si>
  <si>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</si>
  <si>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</si>
  <si>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</si>
  <si>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</si>
  <si>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</si>
  <si>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</si>
  <si>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</si>
  <si>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</si>
  <si>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</si>
  <si>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</si>
  <si>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</si>
  <si>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</si>
  <si>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</si>
  <si>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</si>
  <si>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</si>
  <si>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</si>
  <si>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</si>
  <si>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</si>
  <si>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</si>
  <si>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</si>
  <si>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</si>
  <si>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</si>
  <si>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</si>
  <si>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</si>
  <si>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</si>
  <si>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</si>
  <si>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</si>
  <si>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</si>
  <si>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</si>
  <si>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</si>
  <si>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</si>
  <si>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</si>
  <si>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</si>
  <si>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</si>
  <si>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</si>
  <si>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</si>
  <si>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</si>
  <si>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</si>
  <si>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</si>
  <si>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</si>
  <si>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</si>
  <si>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</si>
  <si>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</si>
  <si>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</si>
  <si>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</si>
  <si>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</si>
  <si>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</si>
  <si>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</si>
  <si>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</si>
  <si>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</si>
  <si>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</si>
  <si>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</si>
  <si>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</si>
  <si>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</si>
  <si>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</si>
  <si>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</si>
  <si>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</si>
  <si>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</si>
  <si>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</si>
  <si>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</si>
  <si>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</si>
  <si>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</si>
  <si>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</si>
  <si>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</si>
  <si>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</si>
  <si>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</si>
  <si>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</si>
  <si>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</si>
  <si>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</si>
  <si>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</si>
  <si>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</si>
  <si>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</si>
  <si>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</si>
  <si>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</si>
  <si>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</si>
  <si>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</si>
  <si>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</si>
  <si>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</si>
  <si>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</si>
  <si>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</si>
  <si>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</si>
  <si>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</si>
  <si>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</si>
  <si>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</si>
  <si>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</si>
  <si>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</si>
  <si>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</si>
  <si>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</si>
  <si>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</si>
  <si>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</si>
  <si>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</si>
  <si>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</si>
  <si>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</si>
  <si>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</si>
  <si>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</si>
  <si>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</si>
  <si>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</si>
  <si>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</si>
  <si>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</si>
  <si>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</si>
  <si>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</si>
  <si>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</si>
  <si>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</si>
  <si>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</si>
  <si>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</si>
  <si>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</si>
  <si>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</si>
  <si>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</si>
  <si>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</si>
  <si>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</si>
  <si>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</si>
  <si>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</si>
  <si>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</si>
  <si>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</si>
  <si>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</si>
  <si>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</si>
  <si>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</si>
  <si>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</si>
  <si>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</si>
  <si>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</si>
  <si>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</si>
  <si>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</si>
  <si>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</si>
  <si>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</si>
  <si>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</si>
  <si>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</si>
  <si>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</si>
  <si>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</si>
  <si>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</si>
  <si>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</si>
  <si>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</si>
  <si>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</si>
  <si>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</si>
  <si>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</si>
  <si>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</si>
  <si>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</si>
  <si>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</si>
  <si>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</si>
  <si>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</si>
  <si>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</si>
  <si>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</si>
  <si>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</si>
  <si>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</si>
  <si>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</si>
  <si>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</si>
  <si>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</si>
  <si>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</si>
  <si>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</si>
  <si>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</si>
  <si>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</si>
  <si>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</si>
  <si>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</si>
  <si>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</si>
  <si>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</si>
  <si>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</si>
  <si>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</si>
  <si>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</si>
  <si>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</si>
  <si>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</si>
  <si>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</si>
  <si>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</si>
  <si>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</si>
  <si>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</si>
  <si>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</si>
  <si>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</si>
  <si>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</si>
  <si>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</si>
  <si>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</si>
  <si>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</si>
  <si>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</si>
  <si>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</si>
  <si>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</si>
  <si>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</si>
  <si>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</si>
  <si>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</si>
  <si>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</si>
  <si>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</si>
  <si>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</si>
  <si>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</si>
  <si>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</si>
  <si>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</si>
  <si>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</si>
  <si>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</si>
  <si>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</si>
  <si>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</si>
  <si>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</si>
  <si>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</si>
  <si>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</si>
  <si>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</si>
  <si>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</si>
  <si>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</si>
  <si>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</si>
  <si>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</si>
  <si>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</si>
  <si>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</si>
  <si>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</si>
  <si>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</si>
  <si>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</si>
  <si>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</si>
  <si>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</si>
  <si>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</si>
  <si>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</si>
  <si>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</si>
  <si>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</si>
  <si>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</si>
  <si>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</si>
  <si>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</si>
  <si>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</si>
  <si>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</si>
  <si>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</si>
  <si>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</si>
  <si>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</si>
  <si>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</si>
  <si>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</si>
  <si>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</si>
  <si>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</si>
  <si>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</si>
  <si>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</si>
  <si>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</si>
  <si>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</si>
  <si>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</si>
  <si>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</si>
  <si>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</si>
  <si>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</si>
  <si>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</si>
  <si>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</si>
  <si>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</si>
  <si>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</si>
  <si>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</si>
  <si>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</si>
  <si>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</si>
  <si>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</si>
  <si>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</si>
  <si>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</si>
  <si>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</si>
  <si>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</si>
  <si>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</si>
  <si>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</si>
  <si>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</si>
  <si>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</si>
  <si>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</si>
  <si>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</si>
  <si>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</si>
  <si>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</si>
  <si>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</si>
  <si>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</si>
  <si>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</si>
  <si>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</si>
  <si>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</si>
  <si>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</si>
  <si>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</si>
  <si>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9990000660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</si>
  <si>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</si>
  <si>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</si>
  <si>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</si>
  <si>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</si>
  <si>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</si>
  <si>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</si>
  <si>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</si>
  <si>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</si>
  <si>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</si>
  <si>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</si>
  <si>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</si>
  <si>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0310093050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</si>
  <si>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</si>
  <si>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</si>
  <si>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</si>
  <si>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</si>
  <si>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</si>
  <si>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</si>
  <si>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</si>
  <si>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</si>
  <si>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</si>
  <si>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</si>
  <si>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</si>
  <si>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</si>
  <si>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</si>
  <si>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</si>
  <si>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</si>
  <si>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</si>
  <si>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</si>
  <si>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</si>
  <si>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</si>
  <si>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</si>
  <si>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</si>
  <si>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</si>
  <si>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</si>
  <si>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</si>
  <si>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</si>
  <si>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</si>
  <si>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</si>
  <si>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</si>
  <si>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</si>
  <si>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</si>
  <si>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</si>
  <si>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</si>
  <si>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</si>
  <si>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</si>
  <si>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</si>
  <si>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</si>
  <si>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</si>
  <si>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</si>
  <si>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</si>
  <si>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</si>
  <si>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</si>
  <si>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</si>
  <si>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</si>
  <si>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</si>
  <si>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</si>
  <si>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</si>
  <si>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</si>
  <si>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</si>
  <si>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</si>
  <si>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</si>
  <si>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</si>
  <si>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</si>
  <si>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</si>
  <si>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</si>
  <si>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</si>
  <si>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</si>
  <si>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</si>
  <si>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</si>
  <si>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</si>
  <si>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</si>
  <si>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</si>
  <si>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</si>
  <si>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</si>
  <si>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</si>
  <si>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</si>
  <si>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</si>
  <si>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</si>
  <si>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</si>
  <si>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</si>
  <si>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</si>
  <si>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</si>
  <si>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</si>
  <si>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</si>
  <si>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</si>
  <si>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</si>
  <si>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</si>
  <si>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</si>
  <si>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</si>
  <si>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</si>
  <si>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</si>
  <si>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№ ________  от __________.</t>
  </si>
  <si>
    <t>9990009100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</si>
</sst>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75" fontId="2" fillId="38" borderId="10" xfId="0" applyNumberFormat="1" applyFont="1" applyFill="1" applyBorder="1" applyAlignment="1">
      <alignment horizontal="center" vertical="center" shrinkToFit="1"/>
    </xf>
    <xf numFmtId="175" fontId="2" fillId="37" borderId="10" xfId="0" applyNumberFormat="1" applyFont="1" applyFill="1" applyBorder="1" applyAlignment="1">
      <alignment horizontal="center" vertical="center" shrinkToFit="1"/>
    </xf>
    <xf numFmtId="175" fontId="5" fillId="36" borderId="10" xfId="0" applyNumberFormat="1" applyFont="1" applyFill="1" applyBorder="1" applyAlignment="1">
      <alignment horizontal="center" vertical="center" shrinkToFit="1"/>
    </xf>
    <xf numFmtId="175" fontId="10" fillId="39" borderId="12" xfId="0" applyNumberFormat="1" applyFont="1" applyFill="1" applyBorder="1" applyAlignment="1">
      <alignment horizontal="center" vertical="center" wrapText="1"/>
    </xf>
    <xf numFmtId="175" fontId="5" fillId="38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82"/>
  <sheetViews>
    <sheetView showGridLines="0" tabSelected="1" zoomScalePageLayoutView="0" workbookViewId="0" topLeftCell="A1">
      <selection activeCell="G471" sqref="G471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74" t="s">
        <v>371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2:23" ht="18.75" customHeight="1">
      <c r="B3" s="175" t="s">
        <v>238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2:23" ht="15.75">
      <c r="B4" s="46" t="s">
        <v>239</v>
      </c>
      <c r="C4" s="174" t="s">
        <v>402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46"/>
    </row>
    <row r="6" spans="1:25" ht="30.75" customHeight="1">
      <c r="A6" s="173" t="s">
        <v>86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X6" s="2"/>
      <c r="Y6" s="2"/>
    </row>
    <row r="7" spans="1:25" ht="57" customHeight="1">
      <c r="A7" s="172" t="s">
        <v>372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80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82</v>
      </c>
      <c r="Y9" s="47" t="s">
        <v>81</v>
      </c>
    </row>
    <row r="10" spans="1:25" ht="29.25" thickBot="1">
      <c r="A10" s="102" t="s">
        <v>60</v>
      </c>
      <c r="B10" s="103">
        <v>951</v>
      </c>
      <c r="C10" s="103" t="s">
        <v>61</v>
      </c>
      <c r="D10" s="103" t="s">
        <v>248</v>
      </c>
      <c r="E10" s="103" t="s">
        <v>5</v>
      </c>
      <c r="F10" s="104"/>
      <c r="G10" s="179">
        <f>G11+G175+G181+G188+G236+G268+G290+G317+G335+G342+G349+G355</f>
        <v>195218.00546999997</v>
      </c>
      <c r="H10" s="28" t="e">
        <f>H11+H162+H182+H188+#REF!+H276+H298+H326+H336+H346+H351+H356</f>
        <v>#REF!</v>
      </c>
      <c r="I10" s="28" t="e">
        <f>I11+I162+I182+I188+#REF!+I276+I298+I326+I336+I346+I351+I356</f>
        <v>#REF!</v>
      </c>
      <c r="J10" s="28" t="e">
        <f>J11+J162+J182+J188+#REF!+J276+J298+J326+J336+J346+J351+J356</f>
        <v>#REF!</v>
      </c>
      <c r="K10" s="28" t="e">
        <f>K11+K162+K182+K188+#REF!+K276+K298+K326+K336+K346+K351+K356</f>
        <v>#REF!</v>
      </c>
      <c r="L10" s="28" t="e">
        <f>L11+L162+L182+L188+#REF!+L276+L298+L326+L336+L346+L351+L356</f>
        <v>#REF!</v>
      </c>
      <c r="M10" s="28" t="e">
        <f>M11+M162+M182+M188+#REF!+M276+M298+M326+M336+M346+M351+M356</f>
        <v>#REF!</v>
      </c>
      <c r="N10" s="28" t="e">
        <f>N11+N162+N182+N188+#REF!+N276+N298+N326+N336+N346+N351+N356</f>
        <v>#REF!</v>
      </c>
      <c r="O10" s="28" t="e">
        <f>O11+O162+O182+O188+#REF!+O276+O298+O326+O336+O346+O351+O356</f>
        <v>#REF!</v>
      </c>
      <c r="P10" s="28" t="e">
        <f>P11+P162+P182+P188+#REF!+P276+P298+P326+P336+P346+P351+P356</f>
        <v>#REF!</v>
      </c>
      <c r="Q10" s="28" t="e">
        <f>Q11+Q162+Q182+Q188+#REF!+Q276+Q298+Q326+Q336+Q346+Q351+Q356</f>
        <v>#REF!</v>
      </c>
      <c r="R10" s="28" t="e">
        <f>R11+R162+R182+R188+#REF!+R276+R298+R326+R336+R346+R351+R356</f>
        <v>#REF!</v>
      </c>
      <c r="S10" s="28" t="e">
        <f>S11+S162+S182+S188+#REF!+S276+S298+S326+S336+S346+S351+S356</f>
        <v>#REF!</v>
      </c>
      <c r="T10" s="28" t="e">
        <f>T11+T162+T182+T188+#REF!+T276+T298+T326+T336+T346+T351+T356</f>
        <v>#REF!</v>
      </c>
      <c r="U10" s="28" t="e">
        <f>U11+U162+U182+U188+#REF!+U276+U298+U326+U336+U346+U351+U356</f>
        <v>#REF!</v>
      </c>
      <c r="V10" s="28" t="e">
        <f>V11+V162+V182+V188+#REF!+V276+V298+V326+V336+V346+V351+V356</f>
        <v>#REF!</v>
      </c>
      <c r="W10" s="28" t="e">
        <f>W11+W162+W182+W188+#REF!+W276+W298+W326+W336+W346+W351+W356</f>
        <v>#REF!</v>
      </c>
      <c r="X10" s="60" t="e">
        <f>X11+X162+X182+X188+#REF!+X276+X298+X326+X336+X346+X351+X356</f>
        <v>#REF!</v>
      </c>
      <c r="Y10" s="59" t="e">
        <f aca="true" t="shared" si="0" ref="Y10:Y20">X10/G10*100</f>
        <v>#REF!</v>
      </c>
    </row>
    <row r="11" spans="1:25" ht="18.75" customHeight="1" outlineLevel="2" thickBot="1">
      <c r="A11" s="107" t="s">
        <v>54</v>
      </c>
      <c r="B11" s="18">
        <v>951</v>
      </c>
      <c r="C11" s="14" t="s">
        <v>53</v>
      </c>
      <c r="D11" s="14" t="s">
        <v>248</v>
      </c>
      <c r="E11" s="14" t="s">
        <v>5</v>
      </c>
      <c r="F11" s="14"/>
      <c r="G11" s="178">
        <f>G12+G20+G44+G64+G80+G85+G58+G74</f>
        <v>85577.557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0"/>
        <v>#REF!</v>
      </c>
    </row>
    <row r="12" spans="1:25" ht="32.25" customHeight="1" outlineLevel="3" thickBot="1">
      <c r="A12" s="108" t="s">
        <v>24</v>
      </c>
      <c r="B12" s="128">
        <v>951</v>
      </c>
      <c r="C12" s="109" t="s">
        <v>6</v>
      </c>
      <c r="D12" s="109" t="s">
        <v>248</v>
      </c>
      <c r="E12" s="109" t="s">
        <v>5</v>
      </c>
      <c r="F12" s="109"/>
      <c r="G12" s="110">
        <f>G13</f>
        <v>2203.6</v>
      </c>
      <c r="H12" s="31">
        <f aca="true" t="shared" si="1" ref="H12:X12">H13</f>
        <v>1204.8</v>
      </c>
      <c r="I12" s="31">
        <f t="shared" si="1"/>
        <v>1204.8</v>
      </c>
      <c r="J12" s="31">
        <f t="shared" si="1"/>
        <v>1204.8</v>
      </c>
      <c r="K12" s="31">
        <f t="shared" si="1"/>
        <v>1204.8</v>
      </c>
      <c r="L12" s="31">
        <f t="shared" si="1"/>
        <v>1204.8</v>
      </c>
      <c r="M12" s="31">
        <f t="shared" si="1"/>
        <v>1204.8</v>
      </c>
      <c r="N12" s="31">
        <f t="shared" si="1"/>
        <v>1204.8</v>
      </c>
      <c r="O12" s="31">
        <f t="shared" si="1"/>
        <v>1204.8</v>
      </c>
      <c r="P12" s="31">
        <f t="shared" si="1"/>
        <v>1204.8</v>
      </c>
      <c r="Q12" s="31">
        <f t="shared" si="1"/>
        <v>1204.8</v>
      </c>
      <c r="R12" s="31">
        <f t="shared" si="1"/>
        <v>1204.8</v>
      </c>
      <c r="S12" s="31">
        <f t="shared" si="1"/>
        <v>1204.8</v>
      </c>
      <c r="T12" s="31">
        <f t="shared" si="1"/>
        <v>1204.8</v>
      </c>
      <c r="U12" s="31">
        <f t="shared" si="1"/>
        <v>1204.8</v>
      </c>
      <c r="V12" s="31">
        <f t="shared" si="1"/>
        <v>1204.8</v>
      </c>
      <c r="W12" s="31">
        <f t="shared" si="1"/>
        <v>1204.8</v>
      </c>
      <c r="X12" s="62">
        <f t="shared" si="1"/>
        <v>1147.63638</v>
      </c>
      <c r="Y12" s="59">
        <f t="shared" si="0"/>
        <v>52.08006807043021</v>
      </c>
    </row>
    <row r="13" spans="1:25" ht="34.5" customHeight="1" outlineLevel="3" thickBot="1">
      <c r="A13" s="111" t="s">
        <v>131</v>
      </c>
      <c r="B13" s="19">
        <v>951</v>
      </c>
      <c r="C13" s="11" t="s">
        <v>6</v>
      </c>
      <c r="D13" s="11" t="s">
        <v>249</v>
      </c>
      <c r="E13" s="11" t="s">
        <v>5</v>
      </c>
      <c r="F13" s="11"/>
      <c r="G13" s="12">
        <f>G14</f>
        <v>2203.6</v>
      </c>
      <c r="H13" s="32">
        <f aca="true" t="shared" si="2" ref="H13:X13">H18</f>
        <v>1204.8</v>
      </c>
      <c r="I13" s="32">
        <f t="shared" si="2"/>
        <v>1204.8</v>
      </c>
      <c r="J13" s="32">
        <f t="shared" si="2"/>
        <v>1204.8</v>
      </c>
      <c r="K13" s="32">
        <f t="shared" si="2"/>
        <v>1204.8</v>
      </c>
      <c r="L13" s="32">
        <f t="shared" si="2"/>
        <v>1204.8</v>
      </c>
      <c r="M13" s="32">
        <f t="shared" si="2"/>
        <v>1204.8</v>
      </c>
      <c r="N13" s="32">
        <f t="shared" si="2"/>
        <v>1204.8</v>
      </c>
      <c r="O13" s="32">
        <f t="shared" si="2"/>
        <v>1204.8</v>
      </c>
      <c r="P13" s="32">
        <f t="shared" si="2"/>
        <v>1204.8</v>
      </c>
      <c r="Q13" s="32">
        <f t="shared" si="2"/>
        <v>1204.8</v>
      </c>
      <c r="R13" s="32">
        <f t="shared" si="2"/>
        <v>1204.8</v>
      </c>
      <c r="S13" s="32">
        <f t="shared" si="2"/>
        <v>1204.8</v>
      </c>
      <c r="T13" s="32">
        <f t="shared" si="2"/>
        <v>1204.8</v>
      </c>
      <c r="U13" s="32">
        <f t="shared" si="2"/>
        <v>1204.8</v>
      </c>
      <c r="V13" s="32">
        <f t="shared" si="2"/>
        <v>1204.8</v>
      </c>
      <c r="W13" s="32">
        <f t="shared" si="2"/>
        <v>1204.8</v>
      </c>
      <c r="X13" s="63">
        <f t="shared" si="2"/>
        <v>1147.63638</v>
      </c>
      <c r="Y13" s="59">
        <f t="shared" si="0"/>
        <v>52.08006807043021</v>
      </c>
    </row>
    <row r="14" spans="1:25" ht="36" customHeight="1" outlineLevel="3" thickBot="1">
      <c r="A14" s="111" t="s">
        <v>132</v>
      </c>
      <c r="B14" s="19">
        <v>951</v>
      </c>
      <c r="C14" s="11" t="s">
        <v>6</v>
      </c>
      <c r="D14" s="11" t="s">
        <v>250</v>
      </c>
      <c r="E14" s="11" t="s">
        <v>5</v>
      </c>
      <c r="F14" s="11"/>
      <c r="G14" s="12">
        <f>G15</f>
        <v>2203.6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3" t="s">
        <v>133</v>
      </c>
      <c r="B15" s="89">
        <v>951</v>
      </c>
      <c r="C15" s="90" t="s">
        <v>6</v>
      </c>
      <c r="D15" s="90" t="s">
        <v>251</v>
      </c>
      <c r="E15" s="90" t="s">
        <v>5</v>
      </c>
      <c r="F15" s="90"/>
      <c r="G15" s="16">
        <f>G16</f>
        <v>2203.6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90</v>
      </c>
      <c r="B16" s="21">
        <v>951</v>
      </c>
      <c r="C16" s="6" t="s">
        <v>6</v>
      </c>
      <c r="D16" s="6" t="s">
        <v>251</v>
      </c>
      <c r="E16" s="6" t="s">
        <v>87</v>
      </c>
      <c r="F16" s="6"/>
      <c r="G16" s="7">
        <f>G17+G18+G19</f>
        <v>2203.6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7" t="s">
        <v>245</v>
      </c>
      <c r="B17" s="91">
        <v>951</v>
      </c>
      <c r="C17" s="92" t="s">
        <v>6</v>
      </c>
      <c r="D17" s="92" t="s">
        <v>251</v>
      </c>
      <c r="E17" s="92" t="s">
        <v>88</v>
      </c>
      <c r="F17" s="92"/>
      <c r="G17" s="97">
        <v>1785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30.75" customHeight="1" outlineLevel="4" thickBot="1">
      <c r="A18" s="87" t="s">
        <v>247</v>
      </c>
      <c r="B18" s="91">
        <v>951</v>
      </c>
      <c r="C18" s="92" t="s">
        <v>6</v>
      </c>
      <c r="D18" s="92" t="s">
        <v>251</v>
      </c>
      <c r="E18" s="92" t="s">
        <v>89</v>
      </c>
      <c r="F18" s="92"/>
      <c r="G18" s="97">
        <v>0</v>
      </c>
      <c r="H18" s="34">
        <f aca="true" t="shared" si="3" ref="H18:X18">H20</f>
        <v>1204.8</v>
      </c>
      <c r="I18" s="34">
        <f t="shared" si="3"/>
        <v>1204.8</v>
      </c>
      <c r="J18" s="34">
        <f t="shared" si="3"/>
        <v>1204.8</v>
      </c>
      <c r="K18" s="34">
        <f t="shared" si="3"/>
        <v>1204.8</v>
      </c>
      <c r="L18" s="34">
        <f t="shared" si="3"/>
        <v>1204.8</v>
      </c>
      <c r="M18" s="34">
        <f t="shared" si="3"/>
        <v>1204.8</v>
      </c>
      <c r="N18" s="34">
        <f t="shared" si="3"/>
        <v>1204.8</v>
      </c>
      <c r="O18" s="34">
        <f t="shared" si="3"/>
        <v>1204.8</v>
      </c>
      <c r="P18" s="34">
        <f t="shared" si="3"/>
        <v>1204.8</v>
      </c>
      <c r="Q18" s="34">
        <f t="shared" si="3"/>
        <v>1204.8</v>
      </c>
      <c r="R18" s="34">
        <f t="shared" si="3"/>
        <v>1204.8</v>
      </c>
      <c r="S18" s="34">
        <f t="shared" si="3"/>
        <v>1204.8</v>
      </c>
      <c r="T18" s="34">
        <f t="shared" si="3"/>
        <v>1204.8</v>
      </c>
      <c r="U18" s="34">
        <f t="shared" si="3"/>
        <v>1204.8</v>
      </c>
      <c r="V18" s="34">
        <f t="shared" si="3"/>
        <v>1204.8</v>
      </c>
      <c r="W18" s="34">
        <f t="shared" si="3"/>
        <v>1204.8</v>
      </c>
      <c r="X18" s="64">
        <f t="shared" si="3"/>
        <v>1147.63638</v>
      </c>
      <c r="Y18" s="59" t="e">
        <f t="shared" si="0"/>
        <v>#DIV/0!</v>
      </c>
    </row>
    <row r="19" spans="1:25" ht="48" outlineLevel="4" thickBot="1">
      <c r="A19" s="87" t="s">
        <v>240</v>
      </c>
      <c r="B19" s="91">
        <v>951</v>
      </c>
      <c r="C19" s="92" t="s">
        <v>6</v>
      </c>
      <c r="D19" s="92" t="s">
        <v>251</v>
      </c>
      <c r="E19" s="92" t="s">
        <v>241</v>
      </c>
      <c r="F19" s="92"/>
      <c r="G19" s="97">
        <v>418.6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248</v>
      </c>
      <c r="E20" s="9" t="s">
        <v>5</v>
      </c>
      <c r="F20" s="9"/>
      <c r="G20" s="156">
        <f>G21</f>
        <v>4721.9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0"/>
        <v>24.304546474935936</v>
      </c>
    </row>
    <row r="21" spans="1:25" ht="32.25" outlineLevel="5" thickBot="1">
      <c r="A21" s="111" t="s">
        <v>131</v>
      </c>
      <c r="B21" s="19">
        <v>951</v>
      </c>
      <c r="C21" s="11" t="s">
        <v>17</v>
      </c>
      <c r="D21" s="11" t="s">
        <v>249</v>
      </c>
      <c r="E21" s="11" t="s">
        <v>5</v>
      </c>
      <c r="F21" s="11"/>
      <c r="G21" s="157">
        <f>G22</f>
        <v>4721.9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1" t="s">
        <v>132</v>
      </c>
      <c r="B22" s="19">
        <v>951</v>
      </c>
      <c r="C22" s="11" t="s">
        <v>17</v>
      </c>
      <c r="D22" s="11" t="s">
        <v>250</v>
      </c>
      <c r="E22" s="11" t="s">
        <v>5</v>
      </c>
      <c r="F22" s="11"/>
      <c r="G22" s="157">
        <f>G23+G36+G42</f>
        <v>4721.9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2" t="s">
        <v>196</v>
      </c>
      <c r="B23" s="129">
        <v>951</v>
      </c>
      <c r="C23" s="90" t="s">
        <v>17</v>
      </c>
      <c r="D23" s="90" t="s">
        <v>252</v>
      </c>
      <c r="E23" s="90" t="s">
        <v>5</v>
      </c>
      <c r="F23" s="90"/>
      <c r="G23" s="158">
        <f>G24+G28+G33+G30</f>
        <v>2709.9</v>
      </c>
      <c r="H23" s="31" t="e">
        <f aca="true" t="shared" si="4" ref="H23:X23">H24</f>
        <v>#REF!</v>
      </c>
      <c r="I23" s="31" t="e">
        <f t="shared" si="4"/>
        <v>#REF!</v>
      </c>
      <c r="J23" s="31" t="e">
        <f t="shared" si="4"/>
        <v>#REF!</v>
      </c>
      <c r="K23" s="31" t="e">
        <f t="shared" si="4"/>
        <v>#REF!</v>
      </c>
      <c r="L23" s="31" t="e">
        <f t="shared" si="4"/>
        <v>#REF!</v>
      </c>
      <c r="M23" s="31" t="e">
        <f t="shared" si="4"/>
        <v>#REF!</v>
      </c>
      <c r="N23" s="31" t="e">
        <f t="shared" si="4"/>
        <v>#REF!</v>
      </c>
      <c r="O23" s="31" t="e">
        <f t="shared" si="4"/>
        <v>#REF!</v>
      </c>
      <c r="P23" s="31" t="e">
        <f t="shared" si="4"/>
        <v>#REF!</v>
      </c>
      <c r="Q23" s="31" t="e">
        <f t="shared" si="4"/>
        <v>#REF!</v>
      </c>
      <c r="R23" s="31" t="e">
        <f t="shared" si="4"/>
        <v>#REF!</v>
      </c>
      <c r="S23" s="31" t="e">
        <f t="shared" si="4"/>
        <v>#REF!</v>
      </c>
      <c r="T23" s="31" t="e">
        <f t="shared" si="4"/>
        <v>#REF!</v>
      </c>
      <c r="U23" s="31" t="e">
        <f t="shared" si="4"/>
        <v>#REF!</v>
      </c>
      <c r="V23" s="31" t="e">
        <f t="shared" si="4"/>
        <v>#REF!</v>
      </c>
      <c r="W23" s="31" t="e">
        <f t="shared" si="4"/>
        <v>#REF!</v>
      </c>
      <c r="X23" s="66" t="e">
        <f t="shared" si="4"/>
        <v>#REF!</v>
      </c>
      <c r="Y23" s="59" t="e">
        <f>X23/G23*100</f>
        <v>#REF!</v>
      </c>
    </row>
    <row r="24" spans="1:25" ht="33" customHeight="1" outlineLevel="6" thickBot="1">
      <c r="A24" s="5" t="s">
        <v>90</v>
      </c>
      <c r="B24" s="21">
        <v>951</v>
      </c>
      <c r="C24" s="6" t="s">
        <v>17</v>
      </c>
      <c r="D24" s="6" t="s">
        <v>252</v>
      </c>
      <c r="E24" s="6" t="s">
        <v>87</v>
      </c>
      <c r="F24" s="6"/>
      <c r="G24" s="159">
        <f>G25+G26+G27</f>
        <v>2604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</row>
    <row r="25" spans="1:25" ht="18.75" customHeight="1" outlineLevel="6" thickBot="1">
      <c r="A25" s="87" t="s">
        <v>245</v>
      </c>
      <c r="B25" s="91">
        <v>951</v>
      </c>
      <c r="C25" s="92" t="s">
        <v>17</v>
      </c>
      <c r="D25" s="92" t="s">
        <v>252</v>
      </c>
      <c r="E25" s="92" t="s">
        <v>88</v>
      </c>
      <c r="F25" s="92"/>
      <c r="G25" s="160">
        <v>2000</v>
      </c>
      <c r="H25" s="34">
        <f aca="true" t="shared" si="5" ref="H25:X25">H26</f>
        <v>2414.5</v>
      </c>
      <c r="I25" s="34">
        <f t="shared" si="5"/>
        <v>2414.5</v>
      </c>
      <c r="J25" s="34">
        <f t="shared" si="5"/>
        <v>2414.5</v>
      </c>
      <c r="K25" s="34">
        <f t="shared" si="5"/>
        <v>2414.5</v>
      </c>
      <c r="L25" s="34">
        <f t="shared" si="5"/>
        <v>2414.5</v>
      </c>
      <c r="M25" s="34">
        <f t="shared" si="5"/>
        <v>2414.5</v>
      </c>
      <c r="N25" s="34">
        <f t="shared" si="5"/>
        <v>2414.5</v>
      </c>
      <c r="O25" s="34">
        <f t="shared" si="5"/>
        <v>2414.5</v>
      </c>
      <c r="P25" s="34">
        <f t="shared" si="5"/>
        <v>2414.5</v>
      </c>
      <c r="Q25" s="34">
        <f t="shared" si="5"/>
        <v>2414.5</v>
      </c>
      <c r="R25" s="34">
        <f t="shared" si="5"/>
        <v>2414.5</v>
      </c>
      <c r="S25" s="34">
        <f t="shared" si="5"/>
        <v>2414.5</v>
      </c>
      <c r="T25" s="34">
        <f t="shared" si="5"/>
        <v>2414.5</v>
      </c>
      <c r="U25" s="34">
        <f t="shared" si="5"/>
        <v>2414.5</v>
      </c>
      <c r="V25" s="34">
        <f t="shared" si="5"/>
        <v>2414.5</v>
      </c>
      <c r="W25" s="34">
        <f t="shared" si="5"/>
        <v>2414.5</v>
      </c>
      <c r="X25" s="64">
        <f t="shared" si="5"/>
        <v>1860.127</v>
      </c>
      <c r="Y25" s="59">
        <f>X25/G25*100</f>
        <v>93.00635</v>
      </c>
    </row>
    <row r="26" spans="1:25" ht="36" customHeight="1" outlineLevel="6" thickBot="1">
      <c r="A26" s="87" t="s">
        <v>247</v>
      </c>
      <c r="B26" s="91">
        <v>951</v>
      </c>
      <c r="C26" s="92" t="s">
        <v>17</v>
      </c>
      <c r="D26" s="92" t="s">
        <v>252</v>
      </c>
      <c r="E26" s="92" t="s">
        <v>89</v>
      </c>
      <c r="F26" s="92"/>
      <c r="G26" s="160">
        <v>0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 t="e">
        <f>X26/G26*100</f>
        <v>#DIV/0!</v>
      </c>
    </row>
    <row r="27" spans="1:25" ht="48" outlineLevel="6" thickBot="1">
      <c r="A27" s="87" t="s">
        <v>240</v>
      </c>
      <c r="B27" s="91">
        <v>951</v>
      </c>
      <c r="C27" s="92" t="s">
        <v>17</v>
      </c>
      <c r="D27" s="92" t="s">
        <v>252</v>
      </c>
      <c r="E27" s="92" t="s">
        <v>241</v>
      </c>
      <c r="F27" s="92"/>
      <c r="G27" s="160">
        <v>604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96</v>
      </c>
      <c r="B28" s="21">
        <v>951</v>
      </c>
      <c r="C28" s="6" t="s">
        <v>17</v>
      </c>
      <c r="D28" s="6" t="s">
        <v>252</v>
      </c>
      <c r="E28" s="6" t="s">
        <v>91</v>
      </c>
      <c r="F28" s="6"/>
      <c r="G28" s="151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7" t="s">
        <v>97</v>
      </c>
      <c r="B29" s="91">
        <v>951</v>
      </c>
      <c r="C29" s="92" t="s">
        <v>17</v>
      </c>
      <c r="D29" s="92" t="s">
        <v>252</v>
      </c>
      <c r="E29" s="92" t="s">
        <v>92</v>
      </c>
      <c r="F29" s="92"/>
      <c r="G29" s="152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16.5" outlineLevel="6" thickBot="1">
      <c r="A30" s="5" t="s">
        <v>337</v>
      </c>
      <c r="B30" s="21">
        <v>951</v>
      </c>
      <c r="C30" s="6" t="s">
        <v>17</v>
      </c>
      <c r="D30" s="6" t="s">
        <v>252</v>
      </c>
      <c r="E30" s="6" t="s">
        <v>338</v>
      </c>
      <c r="F30" s="6"/>
      <c r="G30" s="151">
        <f>G31+G32</f>
        <v>100.9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87" t="s">
        <v>339</v>
      </c>
      <c r="B31" s="91">
        <v>951</v>
      </c>
      <c r="C31" s="92" t="s">
        <v>17</v>
      </c>
      <c r="D31" s="92" t="s">
        <v>252</v>
      </c>
      <c r="E31" s="92" t="s">
        <v>340</v>
      </c>
      <c r="F31" s="92"/>
      <c r="G31" s="152">
        <v>100.9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16.5" outlineLevel="6" thickBot="1">
      <c r="A32" s="87" t="s">
        <v>212</v>
      </c>
      <c r="B32" s="91">
        <v>951</v>
      </c>
      <c r="C32" s="92" t="s">
        <v>17</v>
      </c>
      <c r="D32" s="92" t="s">
        <v>252</v>
      </c>
      <c r="E32" s="92" t="s">
        <v>211</v>
      </c>
      <c r="F32" s="92"/>
      <c r="G32" s="152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98</v>
      </c>
      <c r="B33" s="21">
        <v>951</v>
      </c>
      <c r="C33" s="6" t="s">
        <v>17</v>
      </c>
      <c r="D33" s="6" t="s">
        <v>252</v>
      </c>
      <c r="E33" s="6" t="s">
        <v>93</v>
      </c>
      <c r="F33" s="6"/>
      <c r="G33" s="151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87" t="s">
        <v>99</v>
      </c>
      <c r="B34" s="91">
        <v>951</v>
      </c>
      <c r="C34" s="92" t="s">
        <v>17</v>
      </c>
      <c r="D34" s="92" t="s">
        <v>252</v>
      </c>
      <c r="E34" s="92" t="s">
        <v>94</v>
      </c>
      <c r="F34" s="92"/>
      <c r="G34" s="152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7" t="s">
        <v>100</v>
      </c>
      <c r="B35" s="91">
        <v>951</v>
      </c>
      <c r="C35" s="92" t="s">
        <v>17</v>
      </c>
      <c r="D35" s="92" t="s">
        <v>252</v>
      </c>
      <c r="E35" s="92" t="s">
        <v>95</v>
      </c>
      <c r="F35" s="92"/>
      <c r="G35" s="152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.75" customHeight="1" outlineLevel="6" thickBot="1">
      <c r="A36" s="93" t="s">
        <v>134</v>
      </c>
      <c r="B36" s="89">
        <v>951</v>
      </c>
      <c r="C36" s="90" t="s">
        <v>17</v>
      </c>
      <c r="D36" s="90" t="s">
        <v>253</v>
      </c>
      <c r="E36" s="90" t="s">
        <v>5</v>
      </c>
      <c r="F36" s="90"/>
      <c r="G36" s="150">
        <f>G37</f>
        <v>2012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5" t="s">
        <v>90</v>
      </c>
      <c r="B37" s="21">
        <v>951</v>
      </c>
      <c r="C37" s="6" t="s">
        <v>17</v>
      </c>
      <c r="D37" s="6" t="s">
        <v>253</v>
      </c>
      <c r="E37" s="6" t="s">
        <v>87</v>
      </c>
      <c r="F37" s="6"/>
      <c r="G37" s="151">
        <f>G38+G39+G41+G40</f>
        <v>2012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8" customHeight="1" outlineLevel="6" thickBot="1">
      <c r="A38" s="87" t="s">
        <v>245</v>
      </c>
      <c r="B38" s="91">
        <v>951</v>
      </c>
      <c r="C38" s="92" t="s">
        <v>17</v>
      </c>
      <c r="D38" s="92" t="s">
        <v>253</v>
      </c>
      <c r="E38" s="92" t="s">
        <v>88</v>
      </c>
      <c r="F38" s="92"/>
      <c r="G38" s="160">
        <v>1400</v>
      </c>
      <c r="H38" s="34">
        <f aca="true" t="shared" si="6" ref="H38:X38">H39</f>
        <v>1331.7</v>
      </c>
      <c r="I38" s="34">
        <f t="shared" si="6"/>
        <v>1331.7</v>
      </c>
      <c r="J38" s="34">
        <f t="shared" si="6"/>
        <v>1331.7</v>
      </c>
      <c r="K38" s="34">
        <f t="shared" si="6"/>
        <v>1331.7</v>
      </c>
      <c r="L38" s="34">
        <f t="shared" si="6"/>
        <v>1331.7</v>
      </c>
      <c r="M38" s="34">
        <f t="shared" si="6"/>
        <v>1331.7</v>
      </c>
      <c r="N38" s="34">
        <f t="shared" si="6"/>
        <v>1331.7</v>
      </c>
      <c r="O38" s="34">
        <f t="shared" si="6"/>
        <v>1331.7</v>
      </c>
      <c r="P38" s="34">
        <f t="shared" si="6"/>
        <v>1331.7</v>
      </c>
      <c r="Q38" s="34">
        <f t="shared" si="6"/>
        <v>1331.7</v>
      </c>
      <c r="R38" s="34">
        <f t="shared" si="6"/>
        <v>1331.7</v>
      </c>
      <c r="S38" s="34">
        <f t="shared" si="6"/>
        <v>1331.7</v>
      </c>
      <c r="T38" s="34">
        <f t="shared" si="6"/>
        <v>1331.7</v>
      </c>
      <c r="U38" s="34">
        <f t="shared" si="6"/>
        <v>1331.7</v>
      </c>
      <c r="V38" s="34">
        <f t="shared" si="6"/>
        <v>1331.7</v>
      </c>
      <c r="W38" s="34">
        <f t="shared" si="6"/>
        <v>1331.7</v>
      </c>
      <c r="X38" s="68">
        <f t="shared" si="6"/>
        <v>874.3892</v>
      </c>
      <c r="Y38" s="59">
        <f>X38/G38*100</f>
        <v>62.45637142857142</v>
      </c>
    </row>
    <row r="39" spans="1:25" ht="34.5" customHeight="1" outlineLevel="6" thickBot="1">
      <c r="A39" s="87" t="s">
        <v>247</v>
      </c>
      <c r="B39" s="91">
        <v>951</v>
      </c>
      <c r="C39" s="92" t="s">
        <v>17</v>
      </c>
      <c r="D39" s="92" t="s">
        <v>253</v>
      </c>
      <c r="E39" s="92" t="s">
        <v>89</v>
      </c>
      <c r="F39" s="92"/>
      <c r="G39" s="152">
        <v>0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 t="e">
        <f>X39/G39*100</f>
        <v>#DIV/0!</v>
      </c>
    </row>
    <row r="40" spans="1:25" ht="32.25" outlineLevel="6" thickBot="1">
      <c r="A40" s="87" t="s">
        <v>103</v>
      </c>
      <c r="B40" s="91">
        <v>951</v>
      </c>
      <c r="C40" s="92" t="s">
        <v>17</v>
      </c>
      <c r="D40" s="92" t="s">
        <v>253</v>
      </c>
      <c r="E40" s="92" t="s">
        <v>341</v>
      </c>
      <c r="F40" s="92"/>
      <c r="G40" s="152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48" outlineLevel="6" thickBot="1">
      <c r="A41" s="87" t="s">
        <v>240</v>
      </c>
      <c r="B41" s="91">
        <v>951</v>
      </c>
      <c r="C41" s="92" t="s">
        <v>17</v>
      </c>
      <c r="D41" s="92" t="s">
        <v>253</v>
      </c>
      <c r="E41" s="92" t="s">
        <v>241</v>
      </c>
      <c r="F41" s="92"/>
      <c r="G41" s="152">
        <v>420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9.5" customHeight="1" outlineLevel="6" thickBot="1">
      <c r="A42" s="93" t="s">
        <v>136</v>
      </c>
      <c r="B42" s="89">
        <v>951</v>
      </c>
      <c r="C42" s="90" t="s">
        <v>17</v>
      </c>
      <c r="D42" s="90" t="s">
        <v>254</v>
      </c>
      <c r="E42" s="90" t="s">
        <v>5</v>
      </c>
      <c r="F42" s="90"/>
      <c r="G42" s="150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</row>
    <row r="43" spans="1:25" ht="21" customHeight="1" outlineLevel="6" thickBot="1">
      <c r="A43" s="5" t="s">
        <v>106</v>
      </c>
      <c r="B43" s="21">
        <v>951</v>
      </c>
      <c r="C43" s="6" t="s">
        <v>17</v>
      </c>
      <c r="D43" s="6" t="s">
        <v>254</v>
      </c>
      <c r="E43" s="6" t="s">
        <v>213</v>
      </c>
      <c r="F43" s="6"/>
      <c r="G43" s="151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51" customHeight="1" outlineLevel="6" thickBot="1">
      <c r="A44" s="8" t="s">
        <v>26</v>
      </c>
      <c r="B44" s="19">
        <v>951</v>
      </c>
      <c r="C44" s="9" t="s">
        <v>7</v>
      </c>
      <c r="D44" s="9" t="s">
        <v>248</v>
      </c>
      <c r="E44" s="9" t="s">
        <v>5</v>
      </c>
      <c r="F44" s="9"/>
      <c r="G44" s="10">
        <f>G45</f>
        <v>8642.599999999999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1.6314534977900172</v>
      </c>
    </row>
    <row r="45" spans="1:25" ht="32.25" outlineLevel="6" thickBot="1">
      <c r="A45" s="111" t="s">
        <v>131</v>
      </c>
      <c r="B45" s="19">
        <v>951</v>
      </c>
      <c r="C45" s="11" t="s">
        <v>7</v>
      </c>
      <c r="D45" s="11" t="s">
        <v>249</v>
      </c>
      <c r="E45" s="11" t="s">
        <v>5</v>
      </c>
      <c r="F45" s="11"/>
      <c r="G45" s="12">
        <f>G46</f>
        <v>8642.599999999999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1" t="s">
        <v>132</v>
      </c>
      <c r="B46" s="19">
        <v>951</v>
      </c>
      <c r="C46" s="11" t="s">
        <v>7</v>
      </c>
      <c r="D46" s="11" t="s">
        <v>250</v>
      </c>
      <c r="E46" s="11" t="s">
        <v>5</v>
      </c>
      <c r="F46" s="11"/>
      <c r="G46" s="12">
        <f>G47</f>
        <v>8642.599999999999</v>
      </c>
      <c r="H46" s="31">
        <f aca="true" t="shared" si="7" ref="H46:X48">H47</f>
        <v>8918.7</v>
      </c>
      <c r="I46" s="31">
        <f t="shared" si="7"/>
        <v>8918.7</v>
      </c>
      <c r="J46" s="31">
        <f t="shared" si="7"/>
        <v>8918.7</v>
      </c>
      <c r="K46" s="31">
        <f t="shared" si="7"/>
        <v>8918.7</v>
      </c>
      <c r="L46" s="31">
        <f t="shared" si="7"/>
        <v>8918.7</v>
      </c>
      <c r="M46" s="31">
        <f t="shared" si="7"/>
        <v>8918.7</v>
      </c>
      <c r="N46" s="31">
        <f t="shared" si="7"/>
        <v>8918.7</v>
      </c>
      <c r="O46" s="31">
        <f t="shared" si="7"/>
        <v>8918.7</v>
      </c>
      <c r="P46" s="31">
        <f t="shared" si="7"/>
        <v>8918.7</v>
      </c>
      <c r="Q46" s="31">
        <f t="shared" si="7"/>
        <v>8918.7</v>
      </c>
      <c r="R46" s="31">
        <f t="shared" si="7"/>
        <v>8918.7</v>
      </c>
      <c r="S46" s="31">
        <f t="shared" si="7"/>
        <v>8918.7</v>
      </c>
      <c r="T46" s="31">
        <f t="shared" si="7"/>
        <v>8918.7</v>
      </c>
      <c r="U46" s="31">
        <f t="shared" si="7"/>
        <v>8918.7</v>
      </c>
      <c r="V46" s="31">
        <f t="shared" si="7"/>
        <v>8918.7</v>
      </c>
      <c r="W46" s="31">
        <f t="shared" si="7"/>
        <v>8918.7</v>
      </c>
      <c r="X46" s="66">
        <f t="shared" si="7"/>
        <v>5600.44265</v>
      </c>
      <c r="Y46" s="59">
        <f>X46/G46*100</f>
        <v>64.80043794691413</v>
      </c>
    </row>
    <row r="47" spans="1:25" ht="49.5" customHeight="1" outlineLevel="3" thickBot="1">
      <c r="A47" s="112" t="s">
        <v>196</v>
      </c>
      <c r="B47" s="89">
        <v>951</v>
      </c>
      <c r="C47" s="90" t="s">
        <v>7</v>
      </c>
      <c r="D47" s="90" t="s">
        <v>252</v>
      </c>
      <c r="E47" s="90" t="s">
        <v>5</v>
      </c>
      <c r="F47" s="90"/>
      <c r="G47" s="16">
        <f>G48+G52+G54</f>
        <v>8642.599999999999</v>
      </c>
      <c r="H47" s="32">
        <f t="shared" si="7"/>
        <v>8918.7</v>
      </c>
      <c r="I47" s="32">
        <f t="shared" si="7"/>
        <v>8918.7</v>
      </c>
      <c r="J47" s="32">
        <f t="shared" si="7"/>
        <v>8918.7</v>
      </c>
      <c r="K47" s="32">
        <f t="shared" si="7"/>
        <v>8918.7</v>
      </c>
      <c r="L47" s="32">
        <f t="shared" si="7"/>
        <v>8918.7</v>
      </c>
      <c r="M47" s="32">
        <f t="shared" si="7"/>
        <v>8918.7</v>
      </c>
      <c r="N47" s="32">
        <f t="shared" si="7"/>
        <v>8918.7</v>
      </c>
      <c r="O47" s="32">
        <f t="shared" si="7"/>
        <v>8918.7</v>
      </c>
      <c r="P47" s="32">
        <f t="shared" si="7"/>
        <v>8918.7</v>
      </c>
      <c r="Q47" s="32">
        <f t="shared" si="7"/>
        <v>8918.7</v>
      </c>
      <c r="R47" s="32">
        <f t="shared" si="7"/>
        <v>8918.7</v>
      </c>
      <c r="S47" s="32">
        <f t="shared" si="7"/>
        <v>8918.7</v>
      </c>
      <c r="T47" s="32">
        <f t="shared" si="7"/>
        <v>8918.7</v>
      </c>
      <c r="U47" s="32">
        <f t="shared" si="7"/>
        <v>8918.7</v>
      </c>
      <c r="V47" s="32">
        <f t="shared" si="7"/>
        <v>8918.7</v>
      </c>
      <c r="W47" s="32">
        <f t="shared" si="7"/>
        <v>8918.7</v>
      </c>
      <c r="X47" s="67">
        <f t="shared" si="7"/>
        <v>5600.44265</v>
      </c>
      <c r="Y47" s="59">
        <f>X47/G47*100</f>
        <v>64.80043794691413</v>
      </c>
    </row>
    <row r="48" spans="1:25" ht="32.25" outlineLevel="4" thickBot="1">
      <c r="A48" s="5" t="s">
        <v>90</v>
      </c>
      <c r="B48" s="21">
        <v>951</v>
      </c>
      <c r="C48" s="6" t="s">
        <v>7</v>
      </c>
      <c r="D48" s="6" t="s">
        <v>252</v>
      </c>
      <c r="E48" s="6" t="s">
        <v>87</v>
      </c>
      <c r="F48" s="6"/>
      <c r="G48" s="7">
        <f>G49+G50+G51</f>
        <v>8501.3</v>
      </c>
      <c r="H48" s="34">
        <f t="shared" si="7"/>
        <v>8918.7</v>
      </c>
      <c r="I48" s="34">
        <f t="shared" si="7"/>
        <v>8918.7</v>
      </c>
      <c r="J48" s="34">
        <f t="shared" si="7"/>
        <v>8918.7</v>
      </c>
      <c r="K48" s="34">
        <f t="shared" si="7"/>
        <v>8918.7</v>
      </c>
      <c r="L48" s="34">
        <f t="shared" si="7"/>
        <v>8918.7</v>
      </c>
      <c r="M48" s="34">
        <f t="shared" si="7"/>
        <v>8918.7</v>
      </c>
      <c r="N48" s="34">
        <f t="shared" si="7"/>
        <v>8918.7</v>
      </c>
      <c r="O48" s="34">
        <f t="shared" si="7"/>
        <v>8918.7</v>
      </c>
      <c r="P48" s="34">
        <f t="shared" si="7"/>
        <v>8918.7</v>
      </c>
      <c r="Q48" s="34">
        <f t="shared" si="7"/>
        <v>8918.7</v>
      </c>
      <c r="R48" s="34">
        <f t="shared" si="7"/>
        <v>8918.7</v>
      </c>
      <c r="S48" s="34">
        <f t="shared" si="7"/>
        <v>8918.7</v>
      </c>
      <c r="T48" s="34">
        <f t="shared" si="7"/>
        <v>8918.7</v>
      </c>
      <c r="U48" s="34">
        <f t="shared" si="7"/>
        <v>8918.7</v>
      </c>
      <c r="V48" s="34">
        <f t="shared" si="7"/>
        <v>8918.7</v>
      </c>
      <c r="W48" s="34">
        <f t="shared" si="7"/>
        <v>8918.7</v>
      </c>
      <c r="X48" s="64">
        <f t="shared" si="7"/>
        <v>5600.44265</v>
      </c>
      <c r="Y48" s="59">
        <f>X48/G48*100</f>
        <v>65.87748520814463</v>
      </c>
    </row>
    <row r="49" spans="1:25" ht="18" customHeight="1" outlineLevel="5" thickBot="1">
      <c r="A49" s="87" t="s">
        <v>245</v>
      </c>
      <c r="B49" s="91">
        <v>951</v>
      </c>
      <c r="C49" s="92" t="s">
        <v>7</v>
      </c>
      <c r="D49" s="92" t="s">
        <v>252</v>
      </c>
      <c r="E49" s="92" t="s">
        <v>88</v>
      </c>
      <c r="F49" s="92"/>
      <c r="G49" s="97">
        <v>6491.7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86.27081735138715</v>
      </c>
    </row>
    <row r="50" spans="1:25" ht="31.5" customHeight="1" outlineLevel="5" thickBot="1">
      <c r="A50" s="87" t="s">
        <v>247</v>
      </c>
      <c r="B50" s="91">
        <v>951</v>
      </c>
      <c r="C50" s="92" t="s">
        <v>7</v>
      </c>
      <c r="D50" s="92" t="s">
        <v>252</v>
      </c>
      <c r="E50" s="92" t="s">
        <v>89</v>
      </c>
      <c r="F50" s="92"/>
      <c r="G50" s="97">
        <v>40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48" outlineLevel="5" thickBot="1">
      <c r="A51" s="87" t="s">
        <v>240</v>
      </c>
      <c r="B51" s="91">
        <v>951</v>
      </c>
      <c r="C51" s="92" t="s">
        <v>7</v>
      </c>
      <c r="D51" s="92" t="s">
        <v>252</v>
      </c>
      <c r="E51" s="92" t="s">
        <v>241</v>
      </c>
      <c r="F51" s="92"/>
      <c r="G51" s="97">
        <v>1969.6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5" t="s">
        <v>96</v>
      </c>
      <c r="B52" s="21">
        <v>951</v>
      </c>
      <c r="C52" s="6" t="s">
        <v>7</v>
      </c>
      <c r="D52" s="6" t="s">
        <v>252</v>
      </c>
      <c r="E52" s="6" t="s">
        <v>91</v>
      </c>
      <c r="F52" s="6"/>
      <c r="G52" s="7">
        <f>G53</f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87" t="s">
        <v>97</v>
      </c>
      <c r="B53" s="91">
        <v>951</v>
      </c>
      <c r="C53" s="92" t="s">
        <v>7</v>
      </c>
      <c r="D53" s="92" t="s">
        <v>252</v>
      </c>
      <c r="E53" s="92" t="s">
        <v>92</v>
      </c>
      <c r="F53" s="92"/>
      <c r="G53" s="97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98</v>
      </c>
      <c r="B54" s="21">
        <v>951</v>
      </c>
      <c r="C54" s="6" t="s">
        <v>7</v>
      </c>
      <c r="D54" s="6" t="s">
        <v>252</v>
      </c>
      <c r="E54" s="6" t="s">
        <v>93</v>
      </c>
      <c r="F54" s="6"/>
      <c r="G54" s="7">
        <f>G55+G56+G57</f>
        <v>141.3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7" t="s">
        <v>99</v>
      </c>
      <c r="B55" s="91">
        <v>951</v>
      </c>
      <c r="C55" s="92" t="s">
        <v>7</v>
      </c>
      <c r="D55" s="92" t="s">
        <v>252</v>
      </c>
      <c r="E55" s="92" t="s">
        <v>94</v>
      </c>
      <c r="F55" s="92"/>
      <c r="G55" s="97">
        <v>7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87" t="s">
        <v>100</v>
      </c>
      <c r="B56" s="91">
        <v>951</v>
      </c>
      <c r="C56" s="92" t="s">
        <v>7</v>
      </c>
      <c r="D56" s="92" t="s">
        <v>252</v>
      </c>
      <c r="E56" s="92" t="s">
        <v>95</v>
      </c>
      <c r="F56" s="92"/>
      <c r="G56" s="97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155" t="s">
        <v>342</v>
      </c>
      <c r="B57" s="91">
        <v>951</v>
      </c>
      <c r="C57" s="92" t="s">
        <v>7</v>
      </c>
      <c r="D57" s="92" t="s">
        <v>252</v>
      </c>
      <c r="E57" s="92" t="s">
        <v>343</v>
      </c>
      <c r="F57" s="92"/>
      <c r="G57" s="97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" t="s">
        <v>192</v>
      </c>
      <c r="B58" s="19">
        <v>951</v>
      </c>
      <c r="C58" s="9" t="s">
        <v>194</v>
      </c>
      <c r="D58" s="9" t="s">
        <v>248</v>
      </c>
      <c r="E58" s="9" t="s">
        <v>5</v>
      </c>
      <c r="F58" s="9"/>
      <c r="G58" s="141">
        <f>G59</f>
        <v>28.302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1" t="s">
        <v>131</v>
      </c>
      <c r="B59" s="19">
        <v>951</v>
      </c>
      <c r="C59" s="9" t="s">
        <v>194</v>
      </c>
      <c r="D59" s="9" t="s">
        <v>249</v>
      </c>
      <c r="E59" s="9" t="s">
        <v>5</v>
      </c>
      <c r="F59" s="9"/>
      <c r="G59" s="10">
        <f>G60</f>
        <v>28.302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1" t="s">
        <v>132</v>
      </c>
      <c r="B60" s="19">
        <v>951</v>
      </c>
      <c r="C60" s="9" t="s">
        <v>194</v>
      </c>
      <c r="D60" s="9" t="s">
        <v>250</v>
      </c>
      <c r="E60" s="9" t="s">
        <v>5</v>
      </c>
      <c r="F60" s="9"/>
      <c r="G60" s="10">
        <f>G61</f>
        <v>28.302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3" t="s">
        <v>193</v>
      </c>
      <c r="B61" s="89">
        <v>951</v>
      </c>
      <c r="C61" s="90" t="s">
        <v>194</v>
      </c>
      <c r="D61" s="90" t="s">
        <v>255</v>
      </c>
      <c r="E61" s="90" t="s">
        <v>5</v>
      </c>
      <c r="F61" s="90"/>
      <c r="G61" s="16">
        <f>G62</f>
        <v>28.302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9.5" customHeight="1" outlineLevel="5" thickBot="1">
      <c r="A62" s="5" t="s">
        <v>96</v>
      </c>
      <c r="B62" s="21">
        <v>951</v>
      </c>
      <c r="C62" s="6" t="s">
        <v>194</v>
      </c>
      <c r="D62" s="6" t="s">
        <v>255</v>
      </c>
      <c r="E62" s="6" t="s">
        <v>91</v>
      </c>
      <c r="F62" s="6"/>
      <c r="G62" s="7">
        <f>G63</f>
        <v>28.302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7" t="s">
        <v>97</v>
      </c>
      <c r="B63" s="91">
        <v>951</v>
      </c>
      <c r="C63" s="92" t="s">
        <v>194</v>
      </c>
      <c r="D63" s="92" t="s">
        <v>255</v>
      </c>
      <c r="E63" s="92" t="s">
        <v>92</v>
      </c>
      <c r="F63" s="92"/>
      <c r="G63" s="142">
        <v>28.302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48" outlineLevel="5" thickBot="1">
      <c r="A64" s="8" t="s">
        <v>27</v>
      </c>
      <c r="B64" s="19">
        <v>951</v>
      </c>
      <c r="C64" s="9" t="s">
        <v>8</v>
      </c>
      <c r="D64" s="9" t="s">
        <v>248</v>
      </c>
      <c r="E64" s="9" t="s">
        <v>5</v>
      </c>
      <c r="F64" s="9"/>
      <c r="G64" s="141">
        <f>G65</f>
        <v>6512.6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4.5" customHeight="1" outlineLevel="3" thickBot="1">
      <c r="A65" s="111" t="s">
        <v>131</v>
      </c>
      <c r="B65" s="19">
        <v>951</v>
      </c>
      <c r="C65" s="11" t="s">
        <v>8</v>
      </c>
      <c r="D65" s="11" t="s">
        <v>249</v>
      </c>
      <c r="E65" s="11" t="s">
        <v>5</v>
      </c>
      <c r="F65" s="11"/>
      <c r="G65" s="144">
        <f>G66</f>
        <v>6512.6</v>
      </c>
      <c r="H65" s="31">
        <f aca="true" t="shared" si="8" ref="H65:X67">H66</f>
        <v>3284.2</v>
      </c>
      <c r="I65" s="31">
        <f t="shared" si="8"/>
        <v>3284.2</v>
      </c>
      <c r="J65" s="31">
        <f t="shared" si="8"/>
        <v>3284.2</v>
      </c>
      <c r="K65" s="31">
        <f t="shared" si="8"/>
        <v>3284.2</v>
      </c>
      <c r="L65" s="31">
        <f t="shared" si="8"/>
        <v>3284.2</v>
      </c>
      <c r="M65" s="31">
        <f t="shared" si="8"/>
        <v>3284.2</v>
      </c>
      <c r="N65" s="31">
        <f t="shared" si="8"/>
        <v>3284.2</v>
      </c>
      <c r="O65" s="31">
        <f t="shared" si="8"/>
        <v>3284.2</v>
      </c>
      <c r="P65" s="31">
        <f t="shared" si="8"/>
        <v>3284.2</v>
      </c>
      <c r="Q65" s="31">
        <f t="shared" si="8"/>
        <v>3284.2</v>
      </c>
      <c r="R65" s="31">
        <f t="shared" si="8"/>
        <v>3284.2</v>
      </c>
      <c r="S65" s="31">
        <f t="shared" si="8"/>
        <v>3284.2</v>
      </c>
      <c r="T65" s="31">
        <f t="shared" si="8"/>
        <v>3284.2</v>
      </c>
      <c r="U65" s="31">
        <f t="shared" si="8"/>
        <v>3284.2</v>
      </c>
      <c r="V65" s="31">
        <f t="shared" si="8"/>
        <v>3284.2</v>
      </c>
      <c r="W65" s="31">
        <f t="shared" si="8"/>
        <v>3284.2</v>
      </c>
      <c r="X65" s="66">
        <f t="shared" si="8"/>
        <v>2834.80374</v>
      </c>
      <c r="Y65" s="59">
        <f>X65/G65*100</f>
        <v>43.527987900377724</v>
      </c>
    </row>
    <row r="66" spans="1:25" ht="32.25" outlineLevel="3" thickBot="1">
      <c r="A66" s="111" t="s">
        <v>132</v>
      </c>
      <c r="B66" s="19">
        <v>951</v>
      </c>
      <c r="C66" s="11" t="s">
        <v>8</v>
      </c>
      <c r="D66" s="11" t="s">
        <v>250</v>
      </c>
      <c r="E66" s="11" t="s">
        <v>5</v>
      </c>
      <c r="F66" s="11"/>
      <c r="G66" s="144">
        <f>G67</f>
        <v>6512.6</v>
      </c>
      <c r="H66" s="32">
        <f t="shared" si="8"/>
        <v>3284.2</v>
      </c>
      <c r="I66" s="32">
        <f t="shared" si="8"/>
        <v>3284.2</v>
      </c>
      <c r="J66" s="32">
        <f t="shared" si="8"/>
        <v>3284.2</v>
      </c>
      <c r="K66" s="32">
        <f t="shared" si="8"/>
        <v>3284.2</v>
      </c>
      <c r="L66" s="32">
        <f t="shared" si="8"/>
        <v>3284.2</v>
      </c>
      <c r="M66" s="32">
        <f t="shared" si="8"/>
        <v>3284.2</v>
      </c>
      <c r="N66" s="32">
        <f t="shared" si="8"/>
        <v>3284.2</v>
      </c>
      <c r="O66" s="32">
        <f t="shared" si="8"/>
        <v>3284.2</v>
      </c>
      <c r="P66" s="32">
        <f t="shared" si="8"/>
        <v>3284.2</v>
      </c>
      <c r="Q66" s="32">
        <f t="shared" si="8"/>
        <v>3284.2</v>
      </c>
      <c r="R66" s="32">
        <f t="shared" si="8"/>
        <v>3284.2</v>
      </c>
      <c r="S66" s="32">
        <f t="shared" si="8"/>
        <v>3284.2</v>
      </c>
      <c r="T66" s="32">
        <f t="shared" si="8"/>
        <v>3284.2</v>
      </c>
      <c r="U66" s="32">
        <f t="shared" si="8"/>
        <v>3284.2</v>
      </c>
      <c r="V66" s="32">
        <f t="shared" si="8"/>
        <v>3284.2</v>
      </c>
      <c r="W66" s="32">
        <f t="shared" si="8"/>
        <v>3284.2</v>
      </c>
      <c r="X66" s="67">
        <f t="shared" si="8"/>
        <v>2834.80374</v>
      </c>
      <c r="Y66" s="59">
        <f>X66/G66*100</f>
        <v>43.527987900377724</v>
      </c>
    </row>
    <row r="67" spans="1:25" ht="48" outlineLevel="4" thickBot="1">
      <c r="A67" s="112" t="s">
        <v>196</v>
      </c>
      <c r="B67" s="89">
        <v>951</v>
      </c>
      <c r="C67" s="90" t="s">
        <v>8</v>
      </c>
      <c r="D67" s="90" t="s">
        <v>252</v>
      </c>
      <c r="E67" s="90" t="s">
        <v>5</v>
      </c>
      <c r="F67" s="90"/>
      <c r="G67" s="143">
        <f>G68+G72</f>
        <v>6512.6</v>
      </c>
      <c r="H67" s="34">
        <f t="shared" si="8"/>
        <v>3284.2</v>
      </c>
      <c r="I67" s="34">
        <f t="shared" si="8"/>
        <v>3284.2</v>
      </c>
      <c r="J67" s="34">
        <f t="shared" si="8"/>
        <v>3284.2</v>
      </c>
      <c r="K67" s="34">
        <f t="shared" si="8"/>
        <v>3284.2</v>
      </c>
      <c r="L67" s="34">
        <f t="shared" si="8"/>
        <v>3284.2</v>
      </c>
      <c r="M67" s="34">
        <f t="shared" si="8"/>
        <v>3284.2</v>
      </c>
      <c r="N67" s="34">
        <f t="shared" si="8"/>
        <v>3284.2</v>
      </c>
      <c r="O67" s="34">
        <f t="shared" si="8"/>
        <v>3284.2</v>
      </c>
      <c r="P67" s="34">
        <f t="shared" si="8"/>
        <v>3284.2</v>
      </c>
      <c r="Q67" s="34">
        <f t="shared" si="8"/>
        <v>3284.2</v>
      </c>
      <c r="R67" s="34">
        <f t="shared" si="8"/>
        <v>3284.2</v>
      </c>
      <c r="S67" s="34">
        <f t="shared" si="8"/>
        <v>3284.2</v>
      </c>
      <c r="T67" s="34">
        <f t="shared" si="8"/>
        <v>3284.2</v>
      </c>
      <c r="U67" s="34">
        <f t="shared" si="8"/>
        <v>3284.2</v>
      </c>
      <c r="V67" s="34">
        <f t="shared" si="8"/>
        <v>3284.2</v>
      </c>
      <c r="W67" s="34">
        <f t="shared" si="8"/>
        <v>3284.2</v>
      </c>
      <c r="X67" s="64">
        <f t="shared" si="8"/>
        <v>2834.80374</v>
      </c>
      <c r="Y67" s="59">
        <f>X67/G67*100</f>
        <v>43.527987900377724</v>
      </c>
    </row>
    <row r="68" spans="1:25" ht="32.25" outlineLevel="5" thickBot="1">
      <c r="A68" s="5" t="s">
        <v>90</v>
      </c>
      <c r="B68" s="21">
        <v>951</v>
      </c>
      <c r="C68" s="6" t="s">
        <v>8</v>
      </c>
      <c r="D68" s="6" t="s">
        <v>252</v>
      </c>
      <c r="E68" s="6" t="s">
        <v>87</v>
      </c>
      <c r="F68" s="6"/>
      <c r="G68" s="146">
        <f>G69+G70+G71</f>
        <v>6512.6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43.527987900377724</v>
      </c>
    </row>
    <row r="69" spans="1:25" ht="19.5" customHeight="1" outlineLevel="5" thickBot="1">
      <c r="A69" s="87" t="s">
        <v>245</v>
      </c>
      <c r="B69" s="91">
        <v>951</v>
      </c>
      <c r="C69" s="92" t="s">
        <v>8</v>
      </c>
      <c r="D69" s="92" t="s">
        <v>252</v>
      </c>
      <c r="E69" s="92" t="s">
        <v>88</v>
      </c>
      <c r="F69" s="92"/>
      <c r="G69" s="142">
        <v>4986.2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1.5" customHeight="1" outlineLevel="5" thickBot="1">
      <c r="A70" s="87" t="s">
        <v>247</v>
      </c>
      <c r="B70" s="91">
        <v>951</v>
      </c>
      <c r="C70" s="92" t="s">
        <v>8</v>
      </c>
      <c r="D70" s="92" t="s">
        <v>252</v>
      </c>
      <c r="E70" s="92" t="s">
        <v>89</v>
      </c>
      <c r="F70" s="92"/>
      <c r="G70" s="142">
        <v>16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7" t="s">
        <v>240</v>
      </c>
      <c r="B71" s="91">
        <v>951</v>
      </c>
      <c r="C71" s="92" t="s">
        <v>8</v>
      </c>
      <c r="D71" s="92" t="s">
        <v>252</v>
      </c>
      <c r="E71" s="92" t="s">
        <v>241</v>
      </c>
      <c r="F71" s="92"/>
      <c r="G71" s="142">
        <v>1510.4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18" customHeight="1" outlineLevel="5" thickBot="1">
      <c r="A72" s="5" t="s">
        <v>96</v>
      </c>
      <c r="B72" s="21">
        <v>951</v>
      </c>
      <c r="C72" s="6" t="s">
        <v>8</v>
      </c>
      <c r="D72" s="6" t="s">
        <v>252</v>
      </c>
      <c r="E72" s="6" t="s">
        <v>91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87" t="s">
        <v>97</v>
      </c>
      <c r="B73" s="91">
        <v>951</v>
      </c>
      <c r="C73" s="92" t="s">
        <v>8</v>
      </c>
      <c r="D73" s="92" t="s">
        <v>252</v>
      </c>
      <c r="E73" s="92" t="s">
        <v>92</v>
      </c>
      <c r="F73" s="92"/>
      <c r="G73" s="97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16.5" outlineLevel="5" thickBot="1">
      <c r="A74" s="8" t="s">
        <v>199</v>
      </c>
      <c r="B74" s="19">
        <v>951</v>
      </c>
      <c r="C74" s="9" t="s">
        <v>201</v>
      </c>
      <c r="D74" s="9" t="s">
        <v>248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111" t="s">
        <v>131</v>
      </c>
      <c r="B75" s="19">
        <v>951</v>
      </c>
      <c r="C75" s="9" t="s">
        <v>201</v>
      </c>
      <c r="D75" s="9" t="s">
        <v>249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1" t="s">
        <v>132</v>
      </c>
      <c r="B76" s="19">
        <v>951</v>
      </c>
      <c r="C76" s="9" t="s">
        <v>201</v>
      </c>
      <c r="D76" s="9" t="s">
        <v>250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93" t="s">
        <v>200</v>
      </c>
      <c r="B77" s="89">
        <v>951</v>
      </c>
      <c r="C77" s="90" t="s">
        <v>201</v>
      </c>
      <c r="D77" s="90" t="s">
        <v>256</v>
      </c>
      <c r="E77" s="90" t="s">
        <v>5</v>
      </c>
      <c r="F77" s="90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16.5" outlineLevel="5" thickBot="1">
      <c r="A78" s="5" t="s">
        <v>231</v>
      </c>
      <c r="B78" s="21">
        <v>951</v>
      </c>
      <c r="C78" s="6" t="s">
        <v>201</v>
      </c>
      <c r="D78" s="6" t="s">
        <v>256</v>
      </c>
      <c r="E78" s="6" t="s">
        <v>233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87" t="s">
        <v>232</v>
      </c>
      <c r="B79" s="91">
        <v>951</v>
      </c>
      <c r="C79" s="92" t="s">
        <v>201</v>
      </c>
      <c r="D79" s="92" t="s">
        <v>256</v>
      </c>
      <c r="E79" s="92" t="s">
        <v>234</v>
      </c>
      <c r="F79" s="92"/>
      <c r="G79" s="97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3" thickBot="1">
      <c r="A80" s="8" t="s">
        <v>28</v>
      </c>
      <c r="B80" s="19">
        <v>951</v>
      </c>
      <c r="C80" s="9" t="s">
        <v>9</v>
      </c>
      <c r="D80" s="9" t="s">
        <v>248</v>
      </c>
      <c r="E80" s="9" t="s">
        <v>5</v>
      </c>
      <c r="F80" s="9"/>
      <c r="G80" s="10">
        <f>G81</f>
        <v>200</v>
      </c>
      <c r="H80" s="31">
        <f aca="true" t="shared" si="9" ref="H80:X82">H81</f>
        <v>0</v>
      </c>
      <c r="I80" s="31">
        <f t="shared" si="9"/>
        <v>0</v>
      </c>
      <c r="J80" s="31">
        <f t="shared" si="9"/>
        <v>0</v>
      </c>
      <c r="K80" s="31">
        <f t="shared" si="9"/>
        <v>0</v>
      </c>
      <c r="L80" s="31">
        <f t="shared" si="9"/>
        <v>0</v>
      </c>
      <c r="M80" s="31">
        <f t="shared" si="9"/>
        <v>0</v>
      </c>
      <c r="N80" s="31">
        <f t="shared" si="9"/>
        <v>0</v>
      </c>
      <c r="O80" s="31">
        <f t="shared" si="9"/>
        <v>0</v>
      </c>
      <c r="P80" s="31">
        <f t="shared" si="9"/>
        <v>0</v>
      </c>
      <c r="Q80" s="31">
        <f t="shared" si="9"/>
        <v>0</v>
      </c>
      <c r="R80" s="31">
        <f t="shared" si="9"/>
        <v>0</v>
      </c>
      <c r="S80" s="31">
        <f t="shared" si="9"/>
        <v>0</v>
      </c>
      <c r="T80" s="31">
        <f t="shared" si="9"/>
        <v>0</v>
      </c>
      <c r="U80" s="31">
        <f t="shared" si="9"/>
        <v>0</v>
      </c>
      <c r="V80" s="31">
        <f t="shared" si="9"/>
        <v>0</v>
      </c>
      <c r="W80" s="31">
        <f t="shared" si="9"/>
        <v>0</v>
      </c>
      <c r="X80" s="66">
        <f t="shared" si="9"/>
        <v>0</v>
      </c>
      <c r="Y80" s="59">
        <f aca="true" t="shared" si="10" ref="Y80:Y87">X80/G80*100</f>
        <v>0</v>
      </c>
    </row>
    <row r="81" spans="1:25" ht="32.25" outlineLevel="3" thickBot="1">
      <c r="A81" s="111" t="s">
        <v>131</v>
      </c>
      <c r="B81" s="19">
        <v>951</v>
      </c>
      <c r="C81" s="11" t="s">
        <v>9</v>
      </c>
      <c r="D81" s="11" t="s">
        <v>249</v>
      </c>
      <c r="E81" s="11" t="s">
        <v>5</v>
      </c>
      <c r="F81" s="11"/>
      <c r="G81" s="12">
        <f>G82</f>
        <v>200</v>
      </c>
      <c r="H81" s="32">
        <f t="shared" si="9"/>
        <v>0</v>
      </c>
      <c r="I81" s="32">
        <f t="shared" si="9"/>
        <v>0</v>
      </c>
      <c r="J81" s="32">
        <f t="shared" si="9"/>
        <v>0</v>
      </c>
      <c r="K81" s="32">
        <f t="shared" si="9"/>
        <v>0</v>
      </c>
      <c r="L81" s="32">
        <f t="shared" si="9"/>
        <v>0</v>
      </c>
      <c r="M81" s="32">
        <f t="shared" si="9"/>
        <v>0</v>
      </c>
      <c r="N81" s="32">
        <f t="shared" si="9"/>
        <v>0</v>
      </c>
      <c r="O81" s="32">
        <f t="shared" si="9"/>
        <v>0</v>
      </c>
      <c r="P81" s="32">
        <f t="shared" si="9"/>
        <v>0</v>
      </c>
      <c r="Q81" s="32">
        <f t="shared" si="9"/>
        <v>0</v>
      </c>
      <c r="R81" s="32">
        <f t="shared" si="9"/>
        <v>0</v>
      </c>
      <c r="S81" s="32">
        <f t="shared" si="9"/>
        <v>0</v>
      </c>
      <c r="T81" s="32">
        <f t="shared" si="9"/>
        <v>0</v>
      </c>
      <c r="U81" s="32">
        <f t="shared" si="9"/>
        <v>0</v>
      </c>
      <c r="V81" s="32">
        <f t="shared" si="9"/>
        <v>0</v>
      </c>
      <c r="W81" s="32">
        <f t="shared" si="9"/>
        <v>0</v>
      </c>
      <c r="X81" s="67">
        <f t="shared" si="9"/>
        <v>0</v>
      </c>
      <c r="Y81" s="59">
        <f t="shared" si="10"/>
        <v>0</v>
      </c>
    </row>
    <row r="82" spans="1:25" ht="32.25" outlineLevel="4" thickBot="1">
      <c r="A82" s="111" t="s">
        <v>132</v>
      </c>
      <c r="B82" s="19">
        <v>951</v>
      </c>
      <c r="C82" s="11" t="s">
        <v>9</v>
      </c>
      <c r="D82" s="11" t="s">
        <v>250</v>
      </c>
      <c r="E82" s="11" t="s">
        <v>5</v>
      </c>
      <c r="F82" s="11"/>
      <c r="G82" s="12">
        <f>G83</f>
        <v>200</v>
      </c>
      <c r="H82" s="34">
        <f t="shared" si="9"/>
        <v>0</v>
      </c>
      <c r="I82" s="34">
        <f t="shared" si="9"/>
        <v>0</v>
      </c>
      <c r="J82" s="34">
        <f t="shared" si="9"/>
        <v>0</v>
      </c>
      <c r="K82" s="34">
        <f t="shared" si="9"/>
        <v>0</v>
      </c>
      <c r="L82" s="34">
        <f t="shared" si="9"/>
        <v>0</v>
      </c>
      <c r="M82" s="34">
        <f t="shared" si="9"/>
        <v>0</v>
      </c>
      <c r="N82" s="34">
        <f t="shared" si="9"/>
        <v>0</v>
      </c>
      <c r="O82" s="34">
        <f t="shared" si="9"/>
        <v>0</v>
      </c>
      <c r="P82" s="34">
        <f t="shared" si="9"/>
        <v>0</v>
      </c>
      <c r="Q82" s="34">
        <f t="shared" si="9"/>
        <v>0</v>
      </c>
      <c r="R82" s="34">
        <f t="shared" si="9"/>
        <v>0</v>
      </c>
      <c r="S82" s="34">
        <f t="shared" si="9"/>
        <v>0</v>
      </c>
      <c r="T82" s="34">
        <f t="shared" si="9"/>
        <v>0</v>
      </c>
      <c r="U82" s="34">
        <f t="shared" si="9"/>
        <v>0</v>
      </c>
      <c r="V82" s="34">
        <f t="shared" si="9"/>
        <v>0</v>
      </c>
      <c r="W82" s="34">
        <f t="shared" si="9"/>
        <v>0</v>
      </c>
      <c r="X82" s="68">
        <f t="shared" si="9"/>
        <v>0</v>
      </c>
      <c r="Y82" s="59">
        <f t="shared" si="10"/>
        <v>0</v>
      </c>
    </row>
    <row r="83" spans="1:25" ht="32.25" outlineLevel="5" thickBot="1">
      <c r="A83" s="93" t="s">
        <v>135</v>
      </c>
      <c r="B83" s="89">
        <v>951</v>
      </c>
      <c r="C83" s="90" t="s">
        <v>9</v>
      </c>
      <c r="D83" s="90" t="s">
        <v>257</v>
      </c>
      <c r="E83" s="90" t="s">
        <v>5</v>
      </c>
      <c r="F83" s="90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0"/>
        <v>0</v>
      </c>
    </row>
    <row r="84" spans="1:25" ht="15.75" customHeight="1" outlineLevel="3" thickBot="1">
      <c r="A84" s="5" t="s">
        <v>105</v>
      </c>
      <c r="B84" s="21">
        <v>951</v>
      </c>
      <c r="C84" s="6" t="s">
        <v>9</v>
      </c>
      <c r="D84" s="6" t="s">
        <v>257</v>
      </c>
      <c r="E84" s="6" t="s">
        <v>104</v>
      </c>
      <c r="F84" s="6"/>
      <c r="G84" s="7">
        <v>200</v>
      </c>
      <c r="H84" s="31" t="e">
        <f aca="true" t="shared" si="11" ref="H84:X84">H85+H93+H101+H102+H110+H131+H138+H153</f>
        <v>#REF!</v>
      </c>
      <c r="I84" s="31" t="e">
        <f t="shared" si="11"/>
        <v>#REF!</v>
      </c>
      <c r="J84" s="31" t="e">
        <f t="shared" si="11"/>
        <v>#REF!</v>
      </c>
      <c r="K84" s="31" t="e">
        <f t="shared" si="11"/>
        <v>#REF!</v>
      </c>
      <c r="L84" s="31" t="e">
        <f t="shared" si="11"/>
        <v>#REF!</v>
      </c>
      <c r="M84" s="31" t="e">
        <f t="shared" si="11"/>
        <v>#REF!</v>
      </c>
      <c r="N84" s="31" t="e">
        <f t="shared" si="11"/>
        <v>#REF!</v>
      </c>
      <c r="O84" s="31" t="e">
        <f t="shared" si="11"/>
        <v>#REF!</v>
      </c>
      <c r="P84" s="31" t="e">
        <f t="shared" si="11"/>
        <v>#REF!</v>
      </c>
      <c r="Q84" s="31" t="e">
        <f t="shared" si="11"/>
        <v>#REF!</v>
      </c>
      <c r="R84" s="31" t="e">
        <f t="shared" si="11"/>
        <v>#REF!</v>
      </c>
      <c r="S84" s="31" t="e">
        <f t="shared" si="11"/>
        <v>#REF!</v>
      </c>
      <c r="T84" s="31" t="e">
        <f t="shared" si="11"/>
        <v>#REF!</v>
      </c>
      <c r="U84" s="31" t="e">
        <f t="shared" si="11"/>
        <v>#REF!</v>
      </c>
      <c r="V84" s="31" t="e">
        <f t="shared" si="11"/>
        <v>#REF!</v>
      </c>
      <c r="W84" s="31" t="e">
        <f t="shared" si="11"/>
        <v>#REF!</v>
      </c>
      <c r="X84" s="69" t="e">
        <f t="shared" si="11"/>
        <v>#REF!</v>
      </c>
      <c r="Y84" s="59" t="e">
        <f t="shared" si="10"/>
        <v>#REF!</v>
      </c>
    </row>
    <row r="85" spans="1:25" ht="16.5" outlineLevel="3" thickBot="1">
      <c r="A85" s="8" t="s">
        <v>29</v>
      </c>
      <c r="B85" s="19">
        <v>951</v>
      </c>
      <c r="C85" s="9" t="s">
        <v>67</v>
      </c>
      <c r="D85" s="9" t="s">
        <v>248</v>
      </c>
      <c r="E85" s="9" t="s">
        <v>5</v>
      </c>
      <c r="F85" s="9"/>
      <c r="G85" s="141">
        <f>G86+G137</f>
        <v>63268.555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0"/>
        <v>#REF!</v>
      </c>
    </row>
    <row r="86" spans="1:25" ht="32.25" outlineLevel="4" thickBot="1">
      <c r="A86" s="111" t="s">
        <v>131</v>
      </c>
      <c r="B86" s="19">
        <v>951</v>
      </c>
      <c r="C86" s="11" t="s">
        <v>67</v>
      </c>
      <c r="D86" s="11" t="s">
        <v>249</v>
      </c>
      <c r="E86" s="11" t="s">
        <v>5</v>
      </c>
      <c r="F86" s="11"/>
      <c r="G86" s="144">
        <f>G87</f>
        <v>61092.555</v>
      </c>
      <c r="H86" s="34">
        <f aca="true" t="shared" si="12" ref="H86:X86">H87</f>
        <v>0</v>
      </c>
      <c r="I86" s="34">
        <f t="shared" si="12"/>
        <v>0</v>
      </c>
      <c r="J86" s="34">
        <f t="shared" si="12"/>
        <v>0</v>
      </c>
      <c r="K86" s="34">
        <f t="shared" si="12"/>
        <v>0</v>
      </c>
      <c r="L86" s="34">
        <f t="shared" si="12"/>
        <v>0</v>
      </c>
      <c r="M86" s="34">
        <f t="shared" si="12"/>
        <v>0</v>
      </c>
      <c r="N86" s="34">
        <f t="shared" si="12"/>
        <v>0</v>
      </c>
      <c r="O86" s="34">
        <f t="shared" si="12"/>
        <v>0</v>
      </c>
      <c r="P86" s="34">
        <f t="shared" si="12"/>
        <v>0</v>
      </c>
      <c r="Q86" s="34">
        <f t="shared" si="12"/>
        <v>0</v>
      </c>
      <c r="R86" s="34">
        <f t="shared" si="12"/>
        <v>0</v>
      </c>
      <c r="S86" s="34">
        <f t="shared" si="12"/>
        <v>0</v>
      </c>
      <c r="T86" s="34">
        <f t="shared" si="12"/>
        <v>0</v>
      </c>
      <c r="U86" s="34">
        <f t="shared" si="12"/>
        <v>0</v>
      </c>
      <c r="V86" s="34">
        <f t="shared" si="12"/>
        <v>0</v>
      </c>
      <c r="W86" s="34">
        <f t="shared" si="12"/>
        <v>0</v>
      </c>
      <c r="X86" s="68">
        <f t="shared" si="12"/>
        <v>950</v>
      </c>
      <c r="Y86" s="59">
        <f t="shared" si="10"/>
        <v>1.555017628580111</v>
      </c>
    </row>
    <row r="87" spans="1:25" ht="32.25" outlineLevel="5" thickBot="1">
      <c r="A87" s="111" t="s">
        <v>132</v>
      </c>
      <c r="B87" s="19">
        <v>951</v>
      </c>
      <c r="C87" s="11" t="s">
        <v>67</v>
      </c>
      <c r="D87" s="11" t="s">
        <v>250</v>
      </c>
      <c r="E87" s="11" t="s">
        <v>5</v>
      </c>
      <c r="F87" s="11"/>
      <c r="G87" s="144">
        <f>G88+G95+G106+G102+G117+G124+G131</f>
        <v>61092.555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0"/>
        <v>1.555017628580111</v>
      </c>
    </row>
    <row r="88" spans="1:25" ht="18.75" customHeight="1" outlineLevel="5" thickBot="1">
      <c r="A88" s="93" t="s">
        <v>30</v>
      </c>
      <c r="B88" s="89">
        <v>951</v>
      </c>
      <c r="C88" s="90" t="s">
        <v>67</v>
      </c>
      <c r="D88" s="90" t="s">
        <v>258</v>
      </c>
      <c r="E88" s="90" t="s">
        <v>5</v>
      </c>
      <c r="F88" s="90"/>
      <c r="G88" s="143">
        <f>G89+G93</f>
        <v>2160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32.25" outlineLevel="5" thickBot="1">
      <c r="A89" s="5" t="s">
        <v>90</v>
      </c>
      <c r="B89" s="21">
        <v>951</v>
      </c>
      <c r="C89" s="6" t="s">
        <v>67</v>
      </c>
      <c r="D89" s="6" t="s">
        <v>258</v>
      </c>
      <c r="E89" s="6" t="s">
        <v>87</v>
      </c>
      <c r="F89" s="6"/>
      <c r="G89" s="146">
        <f>G90+G91+G92</f>
        <v>1560.77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19.5" customHeight="1" outlineLevel="5" thickBot="1">
      <c r="A90" s="87" t="s">
        <v>245</v>
      </c>
      <c r="B90" s="91">
        <v>951</v>
      </c>
      <c r="C90" s="92" t="s">
        <v>67</v>
      </c>
      <c r="D90" s="92" t="s">
        <v>258</v>
      </c>
      <c r="E90" s="92" t="s">
        <v>88</v>
      </c>
      <c r="F90" s="92"/>
      <c r="G90" s="142">
        <v>1201.07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0.75" customHeight="1" outlineLevel="5" thickBot="1">
      <c r="A91" s="87" t="s">
        <v>247</v>
      </c>
      <c r="B91" s="91">
        <v>951</v>
      </c>
      <c r="C91" s="92" t="s">
        <v>67</v>
      </c>
      <c r="D91" s="92" t="s">
        <v>258</v>
      </c>
      <c r="E91" s="92" t="s">
        <v>89</v>
      </c>
      <c r="F91" s="92"/>
      <c r="G91" s="142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7" t="s">
        <v>240</v>
      </c>
      <c r="B92" s="91">
        <v>951</v>
      </c>
      <c r="C92" s="92" t="s">
        <v>67</v>
      </c>
      <c r="D92" s="92" t="s">
        <v>258</v>
      </c>
      <c r="E92" s="92" t="s">
        <v>241</v>
      </c>
      <c r="F92" s="92"/>
      <c r="G92" s="142">
        <v>359.7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21.75" customHeight="1" outlineLevel="6" thickBot="1">
      <c r="A93" s="5" t="s">
        <v>96</v>
      </c>
      <c r="B93" s="21">
        <v>951</v>
      </c>
      <c r="C93" s="6" t="s">
        <v>67</v>
      </c>
      <c r="D93" s="6" t="s">
        <v>258</v>
      </c>
      <c r="E93" s="6" t="s">
        <v>91</v>
      </c>
      <c r="F93" s="6"/>
      <c r="G93" s="146">
        <f>G94</f>
        <v>599.23</v>
      </c>
      <c r="H93" s="32">
        <f aca="true" t="shared" si="13" ref="H93:P93">H94</f>
        <v>0</v>
      </c>
      <c r="I93" s="32">
        <f t="shared" si="13"/>
        <v>0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si="13"/>
        <v>0</v>
      </c>
      <c r="O93" s="32">
        <f t="shared" si="13"/>
        <v>0</v>
      </c>
      <c r="P93" s="32">
        <f t="shared" si="13"/>
        <v>0</v>
      </c>
      <c r="Q93" s="32">
        <f aca="true" t="shared" si="14" ref="Q93:W93">Q94</f>
        <v>0</v>
      </c>
      <c r="R93" s="32">
        <f t="shared" si="14"/>
        <v>0</v>
      </c>
      <c r="S93" s="32">
        <f t="shared" si="14"/>
        <v>0</v>
      </c>
      <c r="T93" s="32">
        <f t="shared" si="14"/>
        <v>0</v>
      </c>
      <c r="U93" s="32">
        <f t="shared" si="14"/>
        <v>0</v>
      </c>
      <c r="V93" s="32">
        <f t="shared" si="14"/>
        <v>0</v>
      </c>
      <c r="W93" s="32">
        <f t="shared" si="14"/>
        <v>0</v>
      </c>
      <c r="X93" s="67">
        <f>X94</f>
        <v>9539.0701</v>
      </c>
      <c r="Y93" s="59">
        <f>X93/G93*100</f>
        <v>1591.8879395223871</v>
      </c>
    </row>
    <row r="94" spans="1:25" ht="32.25" outlineLevel="4" thickBot="1">
      <c r="A94" s="87" t="s">
        <v>97</v>
      </c>
      <c r="B94" s="91">
        <v>951</v>
      </c>
      <c r="C94" s="92" t="s">
        <v>67</v>
      </c>
      <c r="D94" s="92" t="s">
        <v>258</v>
      </c>
      <c r="E94" s="92" t="s">
        <v>92</v>
      </c>
      <c r="F94" s="92"/>
      <c r="G94" s="142">
        <v>599.23</v>
      </c>
      <c r="H94" s="34">
        <f aca="true" t="shared" si="15" ref="H94:X94">H95</f>
        <v>0</v>
      </c>
      <c r="I94" s="34">
        <f t="shared" si="15"/>
        <v>0</v>
      </c>
      <c r="J94" s="34">
        <f t="shared" si="15"/>
        <v>0</v>
      </c>
      <c r="K94" s="34">
        <f t="shared" si="15"/>
        <v>0</v>
      </c>
      <c r="L94" s="34">
        <f t="shared" si="15"/>
        <v>0</v>
      </c>
      <c r="M94" s="34">
        <f t="shared" si="15"/>
        <v>0</v>
      </c>
      <c r="N94" s="34">
        <f t="shared" si="15"/>
        <v>0</v>
      </c>
      <c r="O94" s="34">
        <f t="shared" si="15"/>
        <v>0</v>
      </c>
      <c r="P94" s="34">
        <f t="shared" si="15"/>
        <v>0</v>
      </c>
      <c r="Q94" s="34">
        <f t="shared" si="15"/>
        <v>0</v>
      </c>
      <c r="R94" s="34">
        <f t="shared" si="15"/>
        <v>0</v>
      </c>
      <c r="S94" s="34">
        <f t="shared" si="15"/>
        <v>0</v>
      </c>
      <c r="T94" s="34">
        <f t="shared" si="15"/>
        <v>0</v>
      </c>
      <c r="U94" s="34">
        <f t="shared" si="15"/>
        <v>0</v>
      </c>
      <c r="V94" s="34">
        <f t="shared" si="15"/>
        <v>0</v>
      </c>
      <c r="W94" s="34">
        <f t="shared" si="15"/>
        <v>0</v>
      </c>
      <c r="X94" s="64">
        <f t="shared" si="15"/>
        <v>9539.0701</v>
      </c>
      <c r="Y94" s="59">
        <f>X94/G94*100</f>
        <v>1591.8879395223871</v>
      </c>
    </row>
    <row r="95" spans="1:25" ht="48" outlineLevel="5" thickBot="1">
      <c r="A95" s="112" t="s">
        <v>196</v>
      </c>
      <c r="B95" s="89">
        <v>951</v>
      </c>
      <c r="C95" s="90" t="s">
        <v>67</v>
      </c>
      <c r="D95" s="90" t="s">
        <v>252</v>
      </c>
      <c r="E95" s="90" t="s">
        <v>5</v>
      </c>
      <c r="F95" s="90"/>
      <c r="G95" s="143">
        <f>G96+G100</f>
        <v>23063.6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41.35984885273765</v>
      </c>
    </row>
    <row r="96" spans="1:25" ht="32.25" outlineLevel="5" thickBot="1">
      <c r="A96" s="5" t="s">
        <v>90</v>
      </c>
      <c r="B96" s="21">
        <v>951</v>
      </c>
      <c r="C96" s="6" t="s">
        <v>67</v>
      </c>
      <c r="D96" s="6" t="s">
        <v>252</v>
      </c>
      <c r="E96" s="6" t="s">
        <v>87</v>
      </c>
      <c r="F96" s="6"/>
      <c r="G96" s="146">
        <f>G97+G98+G99</f>
        <v>22951.3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21.75" customHeight="1" outlineLevel="5" thickBot="1">
      <c r="A97" s="87" t="s">
        <v>245</v>
      </c>
      <c r="B97" s="91">
        <v>951</v>
      </c>
      <c r="C97" s="92" t="s">
        <v>67</v>
      </c>
      <c r="D97" s="92" t="s">
        <v>252</v>
      </c>
      <c r="E97" s="92" t="s">
        <v>88</v>
      </c>
      <c r="F97" s="92"/>
      <c r="G97" s="142">
        <v>17603.3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5.25" customHeight="1" outlineLevel="5" thickBot="1">
      <c r="A98" s="87" t="s">
        <v>247</v>
      </c>
      <c r="B98" s="91">
        <v>951</v>
      </c>
      <c r="C98" s="92" t="s">
        <v>67</v>
      </c>
      <c r="D98" s="92" t="s">
        <v>252</v>
      </c>
      <c r="E98" s="92" t="s">
        <v>89</v>
      </c>
      <c r="F98" s="92"/>
      <c r="G98" s="97">
        <v>32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48" outlineLevel="5" thickBot="1">
      <c r="A99" s="87" t="s">
        <v>240</v>
      </c>
      <c r="B99" s="91">
        <v>951</v>
      </c>
      <c r="C99" s="92" t="s">
        <v>67</v>
      </c>
      <c r="D99" s="92" t="s">
        <v>252</v>
      </c>
      <c r="E99" s="92" t="s">
        <v>241</v>
      </c>
      <c r="F99" s="92"/>
      <c r="G99" s="97">
        <v>5316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customHeight="1" outlineLevel="5" thickBot="1">
      <c r="A100" s="5" t="s">
        <v>96</v>
      </c>
      <c r="B100" s="21">
        <v>951</v>
      </c>
      <c r="C100" s="6" t="s">
        <v>67</v>
      </c>
      <c r="D100" s="6" t="s">
        <v>252</v>
      </c>
      <c r="E100" s="6" t="s">
        <v>91</v>
      </c>
      <c r="F100" s="6"/>
      <c r="G100" s="7">
        <f>G101</f>
        <v>112.3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6" thickBot="1">
      <c r="A101" s="87" t="s">
        <v>97</v>
      </c>
      <c r="B101" s="91">
        <v>951</v>
      </c>
      <c r="C101" s="92" t="s">
        <v>67</v>
      </c>
      <c r="D101" s="92" t="s">
        <v>252</v>
      </c>
      <c r="E101" s="92" t="s">
        <v>92</v>
      </c>
      <c r="F101" s="92"/>
      <c r="G101" s="97">
        <v>112.3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</row>
    <row r="102" spans="1:25" ht="19.5" customHeight="1" outlineLevel="6" thickBot="1">
      <c r="A102" s="93" t="s">
        <v>136</v>
      </c>
      <c r="B102" s="89">
        <v>951</v>
      </c>
      <c r="C102" s="90" t="s">
        <v>67</v>
      </c>
      <c r="D102" s="90" t="s">
        <v>254</v>
      </c>
      <c r="E102" s="90" t="s">
        <v>5</v>
      </c>
      <c r="F102" s="90"/>
      <c r="G102" s="143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</row>
    <row r="103" spans="1:25" ht="16.5" customHeight="1" outlineLevel="4" thickBot="1">
      <c r="A103" s="5" t="s">
        <v>106</v>
      </c>
      <c r="B103" s="21">
        <v>951</v>
      </c>
      <c r="C103" s="6" t="s">
        <v>67</v>
      </c>
      <c r="D103" s="6" t="s">
        <v>254</v>
      </c>
      <c r="E103" s="6" t="s">
        <v>213</v>
      </c>
      <c r="F103" s="6"/>
      <c r="G103" s="146">
        <v>0</v>
      </c>
      <c r="H103" s="34">
        <f aca="true" t="shared" si="16" ref="H103:W103">H109</f>
        <v>0</v>
      </c>
      <c r="I103" s="34">
        <f t="shared" si="16"/>
        <v>0</v>
      </c>
      <c r="J103" s="34">
        <f t="shared" si="16"/>
        <v>0</v>
      </c>
      <c r="K103" s="34">
        <f t="shared" si="16"/>
        <v>0</v>
      </c>
      <c r="L103" s="34">
        <f t="shared" si="16"/>
        <v>0</v>
      </c>
      <c r="M103" s="34">
        <f t="shared" si="16"/>
        <v>0</v>
      </c>
      <c r="N103" s="34">
        <f t="shared" si="16"/>
        <v>0</v>
      </c>
      <c r="O103" s="34">
        <f t="shared" si="16"/>
        <v>0</v>
      </c>
      <c r="P103" s="34">
        <f t="shared" si="16"/>
        <v>0</v>
      </c>
      <c r="Q103" s="34">
        <f t="shared" si="16"/>
        <v>0</v>
      </c>
      <c r="R103" s="34">
        <f t="shared" si="16"/>
        <v>0</v>
      </c>
      <c r="S103" s="34">
        <f t="shared" si="16"/>
        <v>0</v>
      </c>
      <c r="T103" s="34">
        <f t="shared" si="16"/>
        <v>0</v>
      </c>
      <c r="U103" s="34">
        <f t="shared" si="16"/>
        <v>0</v>
      </c>
      <c r="V103" s="34">
        <f t="shared" si="16"/>
        <v>0</v>
      </c>
      <c r="W103" s="34">
        <f t="shared" si="16"/>
        <v>0</v>
      </c>
      <c r="X103" s="64">
        <f>X109</f>
        <v>1067.9833</v>
      </c>
      <c r="Y103" s="59" t="e">
        <f>X103/G103*100</f>
        <v>#DIV/0!</v>
      </c>
    </row>
    <row r="104" spans="1:25" ht="16.5" customHeight="1" outlineLevel="4" thickBot="1">
      <c r="A104" s="5" t="s">
        <v>100</v>
      </c>
      <c r="B104" s="21">
        <v>951</v>
      </c>
      <c r="C104" s="6" t="s">
        <v>67</v>
      </c>
      <c r="D104" s="6" t="s">
        <v>254</v>
      </c>
      <c r="E104" s="6" t="s">
        <v>95</v>
      </c>
      <c r="F104" s="6"/>
      <c r="G104" s="146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16.5" customHeight="1" outlineLevel="4" thickBot="1">
      <c r="A105" s="5" t="s">
        <v>342</v>
      </c>
      <c r="B105" s="21">
        <v>951</v>
      </c>
      <c r="C105" s="6" t="s">
        <v>67</v>
      </c>
      <c r="D105" s="6" t="s">
        <v>254</v>
      </c>
      <c r="E105" s="6" t="s">
        <v>343</v>
      </c>
      <c r="F105" s="6"/>
      <c r="G105" s="146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33.75" customHeight="1" outlineLevel="4" thickBot="1">
      <c r="A106" s="93" t="s">
        <v>137</v>
      </c>
      <c r="B106" s="89">
        <v>951</v>
      </c>
      <c r="C106" s="90" t="s">
        <v>67</v>
      </c>
      <c r="D106" s="90" t="s">
        <v>259</v>
      </c>
      <c r="E106" s="90" t="s">
        <v>5</v>
      </c>
      <c r="F106" s="90"/>
      <c r="G106" s="143">
        <f>G107+G111+G113</f>
        <v>33168.699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15.75" customHeight="1" outlineLevel="4" thickBot="1">
      <c r="A107" s="5" t="s">
        <v>108</v>
      </c>
      <c r="B107" s="21">
        <v>951</v>
      </c>
      <c r="C107" s="6" t="s">
        <v>67</v>
      </c>
      <c r="D107" s="6" t="s">
        <v>259</v>
      </c>
      <c r="E107" s="6" t="s">
        <v>107</v>
      </c>
      <c r="F107" s="6"/>
      <c r="G107" s="7">
        <f>G108+G109+G110</f>
        <v>20247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5.75" customHeight="1" outlineLevel="4" thickBot="1">
      <c r="A108" s="87" t="s">
        <v>244</v>
      </c>
      <c r="B108" s="91">
        <v>951</v>
      </c>
      <c r="C108" s="92" t="s">
        <v>67</v>
      </c>
      <c r="D108" s="92" t="s">
        <v>259</v>
      </c>
      <c r="E108" s="92" t="s">
        <v>109</v>
      </c>
      <c r="F108" s="92"/>
      <c r="G108" s="97">
        <v>15520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2.25" outlineLevel="5" thickBot="1">
      <c r="A109" s="87" t="s">
        <v>246</v>
      </c>
      <c r="B109" s="91">
        <v>951</v>
      </c>
      <c r="C109" s="92" t="s">
        <v>67</v>
      </c>
      <c r="D109" s="92" t="s">
        <v>259</v>
      </c>
      <c r="E109" s="92" t="s">
        <v>110</v>
      </c>
      <c r="F109" s="92"/>
      <c r="G109" s="97">
        <v>40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3.2198528498208505</v>
      </c>
    </row>
    <row r="110" spans="1:25" ht="18.75" customHeight="1" outlineLevel="6" thickBot="1">
      <c r="A110" s="87" t="s">
        <v>242</v>
      </c>
      <c r="B110" s="91">
        <v>951</v>
      </c>
      <c r="C110" s="92" t="s">
        <v>67</v>
      </c>
      <c r="D110" s="92" t="s">
        <v>259</v>
      </c>
      <c r="E110" s="92" t="s">
        <v>243</v>
      </c>
      <c r="F110" s="92"/>
      <c r="G110" s="97">
        <v>4687</v>
      </c>
      <c r="H110" s="32" t="e">
        <f aca="true" t="shared" si="17" ref="H110:W110">H111</f>
        <v>#REF!</v>
      </c>
      <c r="I110" s="32" t="e">
        <f t="shared" si="17"/>
        <v>#REF!</v>
      </c>
      <c r="J110" s="32" t="e">
        <f t="shared" si="17"/>
        <v>#REF!</v>
      </c>
      <c r="K110" s="32" t="e">
        <f t="shared" si="17"/>
        <v>#REF!</v>
      </c>
      <c r="L110" s="32" t="e">
        <f t="shared" si="17"/>
        <v>#REF!</v>
      </c>
      <c r="M110" s="32" t="e">
        <f t="shared" si="17"/>
        <v>#REF!</v>
      </c>
      <c r="N110" s="32" t="e">
        <f t="shared" si="17"/>
        <v>#REF!</v>
      </c>
      <c r="O110" s="32" t="e">
        <f t="shared" si="17"/>
        <v>#REF!</v>
      </c>
      <c r="P110" s="32" t="e">
        <f t="shared" si="17"/>
        <v>#REF!</v>
      </c>
      <c r="Q110" s="32" t="e">
        <f t="shared" si="17"/>
        <v>#REF!</v>
      </c>
      <c r="R110" s="32" t="e">
        <f t="shared" si="17"/>
        <v>#REF!</v>
      </c>
      <c r="S110" s="32" t="e">
        <f t="shared" si="17"/>
        <v>#REF!</v>
      </c>
      <c r="T110" s="32" t="e">
        <f t="shared" si="17"/>
        <v>#REF!</v>
      </c>
      <c r="U110" s="32" t="e">
        <f t="shared" si="17"/>
        <v>#REF!</v>
      </c>
      <c r="V110" s="32" t="e">
        <f t="shared" si="17"/>
        <v>#REF!</v>
      </c>
      <c r="W110" s="32" t="e">
        <f t="shared" si="17"/>
        <v>#REF!</v>
      </c>
      <c r="X110" s="67" t="e">
        <f>X111</f>
        <v>#REF!</v>
      </c>
      <c r="Y110" s="59" t="e">
        <f>X110/G107*100</f>
        <v>#REF!</v>
      </c>
    </row>
    <row r="111" spans="1:25" ht="18" customHeight="1" outlineLevel="6" thickBot="1">
      <c r="A111" s="5" t="s">
        <v>96</v>
      </c>
      <c r="B111" s="21">
        <v>951</v>
      </c>
      <c r="C111" s="6" t="s">
        <v>67</v>
      </c>
      <c r="D111" s="6" t="s">
        <v>259</v>
      </c>
      <c r="E111" s="6" t="s">
        <v>91</v>
      </c>
      <c r="F111" s="6"/>
      <c r="G111" s="7">
        <f>G112</f>
        <v>12636.899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</row>
    <row r="112" spans="1:25" ht="32.25" outlineLevel="6" thickBot="1">
      <c r="A112" s="87" t="s">
        <v>97</v>
      </c>
      <c r="B112" s="91">
        <v>951</v>
      </c>
      <c r="C112" s="92" t="s">
        <v>67</v>
      </c>
      <c r="D112" s="92" t="s">
        <v>259</v>
      </c>
      <c r="E112" s="92" t="s">
        <v>92</v>
      </c>
      <c r="F112" s="92"/>
      <c r="G112" s="97">
        <v>12636.899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5" t="s">
        <v>98</v>
      </c>
      <c r="B113" s="21">
        <v>951</v>
      </c>
      <c r="C113" s="6" t="s">
        <v>67</v>
      </c>
      <c r="D113" s="6" t="s">
        <v>259</v>
      </c>
      <c r="E113" s="6" t="s">
        <v>93</v>
      </c>
      <c r="F113" s="6"/>
      <c r="G113" s="7">
        <f>G114+G115+G116</f>
        <v>284.8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17.25" customHeight="1" outlineLevel="6" thickBot="1">
      <c r="A114" s="87" t="s">
        <v>99</v>
      </c>
      <c r="B114" s="91">
        <v>951</v>
      </c>
      <c r="C114" s="92" t="s">
        <v>67</v>
      </c>
      <c r="D114" s="92" t="s">
        <v>259</v>
      </c>
      <c r="E114" s="92" t="s">
        <v>94</v>
      </c>
      <c r="F114" s="92"/>
      <c r="G114" s="97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16.5" outlineLevel="6" thickBot="1">
      <c r="A115" s="87" t="s">
        <v>100</v>
      </c>
      <c r="B115" s="91">
        <v>951</v>
      </c>
      <c r="C115" s="92" t="s">
        <v>67</v>
      </c>
      <c r="D115" s="92" t="s">
        <v>259</v>
      </c>
      <c r="E115" s="92" t="s">
        <v>95</v>
      </c>
      <c r="F115" s="92"/>
      <c r="G115" s="97">
        <v>22.8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87" t="s">
        <v>342</v>
      </c>
      <c r="B116" s="91">
        <v>951</v>
      </c>
      <c r="C116" s="92" t="s">
        <v>67</v>
      </c>
      <c r="D116" s="92" t="s">
        <v>259</v>
      </c>
      <c r="E116" s="92" t="s">
        <v>95</v>
      </c>
      <c r="F116" s="92"/>
      <c r="G116" s="97">
        <v>10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113" t="s">
        <v>138</v>
      </c>
      <c r="B117" s="89">
        <v>951</v>
      </c>
      <c r="C117" s="90" t="s">
        <v>67</v>
      </c>
      <c r="D117" s="90" t="s">
        <v>260</v>
      </c>
      <c r="E117" s="90" t="s">
        <v>5</v>
      </c>
      <c r="F117" s="90"/>
      <c r="G117" s="143">
        <f>G118+G122</f>
        <v>1171.216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90</v>
      </c>
      <c r="B118" s="21">
        <v>951</v>
      </c>
      <c r="C118" s="6" t="s">
        <v>67</v>
      </c>
      <c r="D118" s="6" t="s">
        <v>260</v>
      </c>
      <c r="E118" s="6" t="s">
        <v>87</v>
      </c>
      <c r="F118" s="6"/>
      <c r="G118" s="146">
        <f>G119+G120+G121</f>
        <v>1071.828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9.5" customHeight="1" outlineLevel="6" thickBot="1">
      <c r="A119" s="87" t="s">
        <v>245</v>
      </c>
      <c r="B119" s="91">
        <v>951</v>
      </c>
      <c r="C119" s="92" t="s">
        <v>67</v>
      </c>
      <c r="D119" s="92" t="s">
        <v>260</v>
      </c>
      <c r="E119" s="92" t="s">
        <v>88</v>
      </c>
      <c r="F119" s="92"/>
      <c r="G119" s="142">
        <v>825.072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1.5" customHeight="1" outlineLevel="6" thickBot="1">
      <c r="A120" s="87" t="s">
        <v>247</v>
      </c>
      <c r="B120" s="91">
        <v>951</v>
      </c>
      <c r="C120" s="92" t="s">
        <v>67</v>
      </c>
      <c r="D120" s="92" t="s">
        <v>260</v>
      </c>
      <c r="E120" s="92" t="s">
        <v>89</v>
      </c>
      <c r="F120" s="92"/>
      <c r="G120" s="142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48" outlineLevel="6" thickBot="1">
      <c r="A121" s="87" t="s">
        <v>240</v>
      </c>
      <c r="B121" s="91">
        <v>951</v>
      </c>
      <c r="C121" s="92" t="s">
        <v>67</v>
      </c>
      <c r="D121" s="92" t="s">
        <v>260</v>
      </c>
      <c r="E121" s="92" t="s">
        <v>241</v>
      </c>
      <c r="F121" s="92"/>
      <c r="G121" s="142">
        <v>246.756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15" customHeight="1" outlineLevel="6" thickBot="1">
      <c r="A122" s="5" t="s">
        <v>96</v>
      </c>
      <c r="B122" s="21">
        <v>951</v>
      </c>
      <c r="C122" s="6" t="s">
        <v>67</v>
      </c>
      <c r="D122" s="6" t="s">
        <v>260</v>
      </c>
      <c r="E122" s="6" t="s">
        <v>91</v>
      </c>
      <c r="F122" s="6"/>
      <c r="G122" s="7">
        <f>G123</f>
        <v>99.388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87" t="s">
        <v>97</v>
      </c>
      <c r="B123" s="91">
        <v>951</v>
      </c>
      <c r="C123" s="92" t="s">
        <v>67</v>
      </c>
      <c r="D123" s="92" t="s">
        <v>261</v>
      </c>
      <c r="E123" s="92" t="s">
        <v>92</v>
      </c>
      <c r="F123" s="92"/>
      <c r="G123" s="97">
        <v>99.388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2.25" outlineLevel="6" thickBot="1">
      <c r="A124" s="113" t="s">
        <v>139</v>
      </c>
      <c r="B124" s="89">
        <v>951</v>
      </c>
      <c r="C124" s="90" t="s">
        <v>67</v>
      </c>
      <c r="D124" s="90" t="s">
        <v>261</v>
      </c>
      <c r="E124" s="90" t="s">
        <v>5</v>
      </c>
      <c r="F124" s="90"/>
      <c r="G124" s="143">
        <f>G125+G129</f>
        <v>768.4739999999999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90</v>
      </c>
      <c r="B125" s="21">
        <v>951</v>
      </c>
      <c r="C125" s="6" t="s">
        <v>67</v>
      </c>
      <c r="D125" s="6" t="s">
        <v>261</v>
      </c>
      <c r="E125" s="6" t="s">
        <v>87</v>
      </c>
      <c r="F125" s="6"/>
      <c r="G125" s="146">
        <f>G126+G127+G128</f>
        <v>570.314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18.75" customHeight="1" outlineLevel="6" thickBot="1">
      <c r="A126" s="87" t="s">
        <v>245</v>
      </c>
      <c r="B126" s="91">
        <v>951</v>
      </c>
      <c r="C126" s="92" t="s">
        <v>67</v>
      </c>
      <c r="D126" s="92" t="s">
        <v>261</v>
      </c>
      <c r="E126" s="92" t="s">
        <v>88</v>
      </c>
      <c r="F126" s="92"/>
      <c r="G126" s="142">
        <v>438.957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3" customHeight="1" outlineLevel="6" thickBot="1">
      <c r="A127" s="87" t="s">
        <v>247</v>
      </c>
      <c r="B127" s="91">
        <v>951</v>
      </c>
      <c r="C127" s="92" t="s">
        <v>67</v>
      </c>
      <c r="D127" s="92" t="s">
        <v>261</v>
      </c>
      <c r="E127" s="92" t="s">
        <v>89</v>
      </c>
      <c r="F127" s="92"/>
      <c r="G127" s="142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48" outlineLevel="6" thickBot="1">
      <c r="A128" s="87" t="s">
        <v>240</v>
      </c>
      <c r="B128" s="91">
        <v>951</v>
      </c>
      <c r="C128" s="92" t="s">
        <v>67</v>
      </c>
      <c r="D128" s="92" t="s">
        <v>261</v>
      </c>
      <c r="E128" s="92" t="s">
        <v>241</v>
      </c>
      <c r="F128" s="92"/>
      <c r="G128" s="142">
        <v>131.357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8.75" customHeight="1" outlineLevel="6" thickBot="1">
      <c r="A129" s="5" t="s">
        <v>96</v>
      </c>
      <c r="B129" s="21">
        <v>951</v>
      </c>
      <c r="C129" s="6" t="s">
        <v>67</v>
      </c>
      <c r="D129" s="6" t="s">
        <v>261</v>
      </c>
      <c r="E129" s="6" t="s">
        <v>91</v>
      </c>
      <c r="F129" s="6"/>
      <c r="G129" s="146">
        <f>G130</f>
        <v>198.16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87" t="s">
        <v>97</v>
      </c>
      <c r="B130" s="91">
        <v>951</v>
      </c>
      <c r="C130" s="92" t="s">
        <v>67</v>
      </c>
      <c r="D130" s="92" t="s">
        <v>261</v>
      </c>
      <c r="E130" s="92" t="s">
        <v>92</v>
      </c>
      <c r="F130" s="92"/>
      <c r="G130" s="142">
        <v>198.16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113" t="s">
        <v>140</v>
      </c>
      <c r="B131" s="89">
        <v>951</v>
      </c>
      <c r="C131" s="90" t="s">
        <v>67</v>
      </c>
      <c r="D131" s="90" t="s">
        <v>262</v>
      </c>
      <c r="E131" s="90" t="s">
        <v>5</v>
      </c>
      <c r="F131" s="90"/>
      <c r="G131" s="143">
        <f>G132+G135</f>
        <v>760.5659999999999</v>
      </c>
      <c r="H131" s="32">
        <f aca="true" t="shared" si="18" ref="H131:W131">H132</f>
        <v>0</v>
      </c>
      <c r="I131" s="32">
        <f t="shared" si="18"/>
        <v>0</v>
      </c>
      <c r="J131" s="32">
        <f t="shared" si="18"/>
        <v>0</v>
      </c>
      <c r="K131" s="32">
        <f t="shared" si="18"/>
        <v>0</v>
      </c>
      <c r="L131" s="32">
        <f t="shared" si="18"/>
        <v>0</v>
      </c>
      <c r="M131" s="32">
        <f t="shared" si="18"/>
        <v>0</v>
      </c>
      <c r="N131" s="32">
        <f t="shared" si="18"/>
        <v>0</v>
      </c>
      <c r="O131" s="32">
        <f t="shared" si="18"/>
        <v>0</v>
      </c>
      <c r="P131" s="32">
        <f t="shared" si="18"/>
        <v>0</v>
      </c>
      <c r="Q131" s="32">
        <f t="shared" si="18"/>
        <v>0</v>
      </c>
      <c r="R131" s="32">
        <f t="shared" si="18"/>
        <v>0</v>
      </c>
      <c r="S131" s="32">
        <f t="shared" si="18"/>
        <v>0</v>
      </c>
      <c r="T131" s="32">
        <f t="shared" si="18"/>
        <v>0</v>
      </c>
      <c r="U131" s="32">
        <f t="shared" si="18"/>
        <v>0</v>
      </c>
      <c r="V131" s="32">
        <f t="shared" si="18"/>
        <v>0</v>
      </c>
      <c r="W131" s="32">
        <f t="shared" si="18"/>
        <v>0</v>
      </c>
      <c r="X131" s="67">
        <f>X132</f>
        <v>332.248</v>
      </c>
      <c r="Y131" s="59">
        <f>X131/G126*100</f>
        <v>75.69032957670113</v>
      </c>
    </row>
    <row r="132" spans="1:25" ht="32.25" outlineLevel="6" thickBot="1">
      <c r="A132" s="5" t="s">
        <v>90</v>
      </c>
      <c r="B132" s="21">
        <v>951</v>
      </c>
      <c r="C132" s="6" t="s">
        <v>67</v>
      </c>
      <c r="D132" s="6" t="s">
        <v>262</v>
      </c>
      <c r="E132" s="6" t="s">
        <v>87</v>
      </c>
      <c r="F132" s="6"/>
      <c r="G132" s="146">
        <f>G133+G134</f>
        <v>730.838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</row>
    <row r="133" spans="1:25" ht="17.25" customHeight="1" outlineLevel="6" thickBot="1">
      <c r="A133" s="87" t="s">
        <v>245</v>
      </c>
      <c r="B133" s="91">
        <v>951</v>
      </c>
      <c r="C133" s="92" t="s">
        <v>67</v>
      </c>
      <c r="D133" s="92" t="s">
        <v>262</v>
      </c>
      <c r="E133" s="92" t="s">
        <v>88</v>
      </c>
      <c r="F133" s="114"/>
      <c r="G133" s="142">
        <v>562.247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48" outlineLevel="6" thickBot="1">
      <c r="A134" s="87" t="s">
        <v>240</v>
      </c>
      <c r="B134" s="91">
        <v>951</v>
      </c>
      <c r="C134" s="92" t="s">
        <v>67</v>
      </c>
      <c r="D134" s="92" t="s">
        <v>262</v>
      </c>
      <c r="E134" s="92" t="s">
        <v>241</v>
      </c>
      <c r="F134" s="114"/>
      <c r="G134" s="142">
        <v>168.591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6.5" customHeight="1" outlineLevel="6" thickBot="1">
      <c r="A135" s="5" t="s">
        <v>96</v>
      </c>
      <c r="B135" s="21">
        <v>951</v>
      </c>
      <c r="C135" s="6" t="s">
        <v>67</v>
      </c>
      <c r="D135" s="6" t="s">
        <v>262</v>
      </c>
      <c r="E135" s="6" t="s">
        <v>91</v>
      </c>
      <c r="F135" s="115"/>
      <c r="G135" s="146">
        <f>G136</f>
        <v>29.728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4.5" customHeight="1" outlineLevel="6" thickBot="1">
      <c r="A136" s="87" t="s">
        <v>97</v>
      </c>
      <c r="B136" s="91">
        <v>951</v>
      </c>
      <c r="C136" s="92" t="s">
        <v>67</v>
      </c>
      <c r="D136" s="92" t="s">
        <v>262</v>
      </c>
      <c r="E136" s="92" t="s">
        <v>92</v>
      </c>
      <c r="F136" s="114"/>
      <c r="G136" s="142">
        <v>29.728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6.5" outlineLevel="6" thickBot="1">
      <c r="A137" s="13" t="s">
        <v>141</v>
      </c>
      <c r="B137" s="19">
        <v>951</v>
      </c>
      <c r="C137" s="11" t="s">
        <v>67</v>
      </c>
      <c r="D137" s="11" t="s">
        <v>248</v>
      </c>
      <c r="E137" s="11" t="s">
        <v>5</v>
      </c>
      <c r="F137" s="11"/>
      <c r="G137" s="12">
        <f>G145+G152+G138+G159+G164+G167+G170</f>
        <v>2176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7.5" customHeight="1" outlineLevel="6" thickBot="1">
      <c r="A138" s="113" t="s">
        <v>215</v>
      </c>
      <c r="B138" s="89">
        <v>951</v>
      </c>
      <c r="C138" s="106" t="s">
        <v>67</v>
      </c>
      <c r="D138" s="106" t="s">
        <v>263</v>
      </c>
      <c r="E138" s="106" t="s">
        <v>5</v>
      </c>
      <c r="F138" s="106"/>
      <c r="G138" s="122">
        <f>G139+G142</f>
        <v>10</v>
      </c>
      <c r="H138" s="32">
        <f aca="true" t="shared" si="19" ref="H138:W138">H140</f>
        <v>0</v>
      </c>
      <c r="I138" s="32">
        <f t="shared" si="19"/>
        <v>0</v>
      </c>
      <c r="J138" s="32">
        <f t="shared" si="19"/>
        <v>0</v>
      </c>
      <c r="K138" s="32">
        <f t="shared" si="19"/>
        <v>0</v>
      </c>
      <c r="L138" s="32">
        <f t="shared" si="19"/>
        <v>0</v>
      </c>
      <c r="M138" s="32">
        <f t="shared" si="19"/>
        <v>0</v>
      </c>
      <c r="N138" s="32">
        <f t="shared" si="19"/>
        <v>0</v>
      </c>
      <c r="O138" s="32">
        <f t="shared" si="19"/>
        <v>0</v>
      </c>
      <c r="P138" s="32">
        <f t="shared" si="19"/>
        <v>0</v>
      </c>
      <c r="Q138" s="32">
        <f t="shared" si="19"/>
        <v>0</v>
      </c>
      <c r="R138" s="32">
        <f t="shared" si="19"/>
        <v>0</v>
      </c>
      <c r="S138" s="32">
        <f t="shared" si="19"/>
        <v>0</v>
      </c>
      <c r="T138" s="32">
        <f t="shared" si="19"/>
        <v>0</v>
      </c>
      <c r="U138" s="32">
        <f t="shared" si="19"/>
        <v>0</v>
      </c>
      <c r="V138" s="32">
        <f t="shared" si="19"/>
        <v>0</v>
      </c>
      <c r="W138" s="32">
        <f t="shared" si="19"/>
        <v>0</v>
      </c>
      <c r="X138" s="67">
        <f>X140</f>
        <v>330.176</v>
      </c>
      <c r="Y138" s="59">
        <f>X138/G133*100</f>
        <v>58.72436847150808</v>
      </c>
    </row>
    <row r="139" spans="1:25" ht="32.25" outlineLevel="6" thickBot="1">
      <c r="A139" s="5" t="s">
        <v>191</v>
      </c>
      <c r="B139" s="21">
        <v>951</v>
      </c>
      <c r="C139" s="6" t="s">
        <v>67</v>
      </c>
      <c r="D139" s="6" t="s">
        <v>264</v>
      </c>
      <c r="E139" s="6" t="s">
        <v>5</v>
      </c>
      <c r="F139" s="11"/>
      <c r="G139" s="7">
        <f>G140</f>
        <v>10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48"/>
      <c r="Y139" s="59"/>
    </row>
    <row r="140" spans="1:25" ht="20.25" customHeight="1" outlineLevel="6" thickBot="1">
      <c r="A140" s="87" t="s">
        <v>96</v>
      </c>
      <c r="B140" s="91">
        <v>951</v>
      </c>
      <c r="C140" s="92" t="s">
        <v>67</v>
      </c>
      <c r="D140" s="92" t="s">
        <v>264</v>
      </c>
      <c r="E140" s="92" t="s">
        <v>91</v>
      </c>
      <c r="F140" s="11"/>
      <c r="G140" s="97">
        <f>G141</f>
        <v>10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1110.6566200215284</v>
      </c>
    </row>
    <row r="141" spans="1:25" ht="32.25" outlineLevel="6" thickBot="1">
      <c r="A141" s="87" t="s">
        <v>97</v>
      </c>
      <c r="B141" s="91">
        <v>951</v>
      </c>
      <c r="C141" s="92" t="s">
        <v>67</v>
      </c>
      <c r="D141" s="92" t="s">
        <v>264</v>
      </c>
      <c r="E141" s="92" t="s">
        <v>92</v>
      </c>
      <c r="F141" s="11"/>
      <c r="G141" s="97">
        <v>10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6" customHeight="1" outlineLevel="6" thickBot="1">
      <c r="A142" s="5" t="s">
        <v>190</v>
      </c>
      <c r="B142" s="21">
        <v>951</v>
      </c>
      <c r="C142" s="6" t="s">
        <v>67</v>
      </c>
      <c r="D142" s="6" t="s">
        <v>265</v>
      </c>
      <c r="E142" s="6" t="s">
        <v>5</v>
      </c>
      <c r="F142" s="11"/>
      <c r="G142" s="7">
        <f>G143</f>
        <v>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18.75" customHeight="1" outlineLevel="6" thickBot="1">
      <c r="A143" s="87" t="s">
        <v>96</v>
      </c>
      <c r="B143" s="91">
        <v>951</v>
      </c>
      <c r="C143" s="92" t="s">
        <v>67</v>
      </c>
      <c r="D143" s="92" t="s">
        <v>265</v>
      </c>
      <c r="E143" s="92" t="s">
        <v>91</v>
      </c>
      <c r="F143" s="11"/>
      <c r="G143" s="97">
        <f>G144</f>
        <v>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87" t="s">
        <v>97</v>
      </c>
      <c r="B144" s="91">
        <v>951</v>
      </c>
      <c r="C144" s="92" t="s">
        <v>67</v>
      </c>
      <c r="D144" s="92" t="s">
        <v>265</v>
      </c>
      <c r="E144" s="92" t="s">
        <v>92</v>
      </c>
      <c r="F144" s="11"/>
      <c r="G144" s="97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24" customHeight="1" outlineLevel="6" thickBot="1">
      <c r="A145" s="93" t="s">
        <v>216</v>
      </c>
      <c r="B145" s="89">
        <v>951</v>
      </c>
      <c r="C145" s="90" t="s">
        <v>67</v>
      </c>
      <c r="D145" s="90" t="s">
        <v>266</v>
      </c>
      <c r="E145" s="90" t="s">
        <v>5</v>
      </c>
      <c r="F145" s="90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142</v>
      </c>
      <c r="B146" s="21">
        <v>951</v>
      </c>
      <c r="C146" s="6" t="s">
        <v>67</v>
      </c>
      <c r="D146" s="6" t="s">
        <v>267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19.5" customHeight="1" outlineLevel="6" thickBot="1">
      <c r="A147" s="87" t="s">
        <v>96</v>
      </c>
      <c r="B147" s="91">
        <v>951</v>
      </c>
      <c r="C147" s="92" t="s">
        <v>67</v>
      </c>
      <c r="D147" s="92" t="s">
        <v>267</v>
      </c>
      <c r="E147" s="92" t="s">
        <v>91</v>
      </c>
      <c r="F147" s="92"/>
      <c r="G147" s="97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3" customHeight="1" outlineLevel="6" thickBot="1">
      <c r="A148" s="87" t="s">
        <v>97</v>
      </c>
      <c r="B148" s="91">
        <v>951</v>
      </c>
      <c r="C148" s="92" t="s">
        <v>67</v>
      </c>
      <c r="D148" s="92" t="s">
        <v>267</v>
      </c>
      <c r="E148" s="92" t="s">
        <v>92</v>
      </c>
      <c r="F148" s="92"/>
      <c r="G148" s="97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143</v>
      </c>
      <c r="B149" s="21">
        <v>951</v>
      </c>
      <c r="C149" s="6" t="s">
        <v>67</v>
      </c>
      <c r="D149" s="6" t="s">
        <v>268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7.25" customHeight="1" outlineLevel="6" thickBot="1">
      <c r="A150" s="87" t="s">
        <v>96</v>
      </c>
      <c r="B150" s="91">
        <v>951</v>
      </c>
      <c r="C150" s="92" t="s">
        <v>67</v>
      </c>
      <c r="D150" s="92" t="s">
        <v>268</v>
      </c>
      <c r="E150" s="92" t="s">
        <v>91</v>
      </c>
      <c r="F150" s="92"/>
      <c r="G150" s="97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87" t="s">
        <v>97</v>
      </c>
      <c r="B151" s="91">
        <v>951</v>
      </c>
      <c r="C151" s="92" t="s">
        <v>67</v>
      </c>
      <c r="D151" s="92" t="s">
        <v>268</v>
      </c>
      <c r="E151" s="92" t="s">
        <v>92</v>
      </c>
      <c r="F151" s="92"/>
      <c r="G151" s="97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3" t="s">
        <v>217</v>
      </c>
      <c r="B152" s="89">
        <v>951</v>
      </c>
      <c r="C152" s="90" t="s">
        <v>67</v>
      </c>
      <c r="D152" s="90" t="s">
        <v>269</v>
      </c>
      <c r="E152" s="90" t="s">
        <v>5</v>
      </c>
      <c r="F152" s="90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5" t="s">
        <v>144</v>
      </c>
      <c r="B153" s="21">
        <v>951</v>
      </c>
      <c r="C153" s="6" t="s">
        <v>67</v>
      </c>
      <c r="D153" s="6" t="s">
        <v>270</v>
      </c>
      <c r="E153" s="6" t="s">
        <v>5</v>
      </c>
      <c r="F153" s="6"/>
      <c r="G153" s="7">
        <f>G154</f>
        <v>10</v>
      </c>
      <c r="H153" s="32">
        <f aca="true" t="shared" si="20" ref="H153:W153">H154</f>
        <v>0</v>
      </c>
      <c r="I153" s="32">
        <f t="shared" si="20"/>
        <v>0</v>
      </c>
      <c r="J153" s="32">
        <f t="shared" si="20"/>
        <v>0</v>
      </c>
      <c r="K153" s="32">
        <f t="shared" si="20"/>
        <v>0</v>
      </c>
      <c r="L153" s="32">
        <f t="shared" si="20"/>
        <v>0</v>
      </c>
      <c r="M153" s="32">
        <f t="shared" si="20"/>
        <v>0</v>
      </c>
      <c r="N153" s="32">
        <f t="shared" si="20"/>
        <v>0</v>
      </c>
      <c r="O153" s="32">
        <f t="shared" si="20"/>
        <v>0</v>
      </c>
      <c r="P153" s="32">
        <f t="shared" si="20"/>
        <v>0</v>
      </c>
      <c r="Q153" s="32">
        <f t="shared" si="20"/>
        <v>0</v>
      </c>
      <c r="R153" s="32">
        <f t="shared" si="20"/>
        <v>0</v>
      </c>
      <c r="S153" s="32">
        <f t="shared" si="20"/>
        <v>0</v>
      </c>
      <c r="T153" s="32">
        <f t="shared" si="20"/>
        <v>0</v>
      </c>
      <c r="U153" s="32">
        <f t="shared" si="20"/>
        <v>0</v>
      </c>
      <c r="V153" s="32">
        <f t="shared" si="20"/>
        <v>0</v>
      </c>
      <c r="W153" s="32">
        <f t="shared" si="20"/>
        <v>0</v>
      </c>
      <c r="X153" s="67">
        <f>X154</f>
        <v>409.75398</v>
      </c>
      <c r="Y153" s="59" t="e">
        <f>X153/G147*100</f>
        <v>#DIV/0!</v>
      </c>
    </row>
    <row r="154" spans="1:25" ht="19.5" customHeight="1" outlineLevel="6" thickBot="1">
      <c r="A154" s="87" t="s">
        <v>96</v>
      </c>
      <c r="B154" s="91">
        <v>951</v>
      </c>
      <c r="C154" s="92" t="s">
        <v>67</v>
      </c>
      <c r="D154" s="92" t="s">
        <v>270</v>
      </c>
      <c r="E154" s="92" t="s">
        <v>91</v>
      </c>
      <c r="F154" s="92"/>
      <c r="G154" s="97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</row>
    <row r="155" spans="1:25" ht="32.25" outlineLevel="6" thickBot="1">
      <c r="A155" s="87" t="s">
        <v>97</v>
      </c>
      <c r="B155" s="91">
        <v>951</v>
      </c>
      <c r="C155" s="92" t="s">
        <v>67</v>
      </c>
      <c r="D155" s="92" t="s">
        <v>270</v>
      </c>
      <c r="E155" s="92" t="s">
        <v>92</v>
      </c>
      <c r="F155" s="92"/>
      <c r="G155" s="97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48" outlineLevel="6" thickBot="1">
      <c r="A156" s="5" t="s">
        <v>344</v>
      </c>
      <c r="B156" s="21">
        <v>951</v>
      </c>
      <c r="C156" s="6" t="s">
        <v>67</v>
      </c>
      <c r="D156" s="6" t="s">
        <v>345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21" customHeight="1" outlineLevel="6" thickBot="1">
      <c r="A157" s="87" t="s">
        <v>96</v>
      </c>
      <c r="B157" s="91">
        <v>951</v>
      </c>
      <c r="C157" s="92" t="s">
        <v>67</v>
      </c>
      <c r="D157" s="92" t="s">
        <v>345</v>
      </c>
      <c r="E157" s="92" t="s">
        <v>91</v>
      </c>
      <c r="F157" s="92"/>
      <c r="G157" s="97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87" t="s">
        <v>97</v>
      </c>
      <c r="B158" s="91">
        <v>951</v>
      </c>
      <c r="C158" s="92" t="s">
        <v>67</v>
      </c>
      <c r="D158" s="92" t="s">
        <v>345</v>
      </c>
      <c r="E158" s="92" t="s">
        <v>92</v>
      </c>
      <c r="F158" s="92"/>
      <c r="G158" s="97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48" outlineLevel="6" thickBot="1">
      <c r="A159" s="93" t="s">
        <v>336</v>
      </c>
      <c r="B159" s="89">
        <v>951</v>
      </c>
      <c r="C159" s="90" t="s">
        <v>67</v>
      </c>
      <c r="D159" s="90" t="s">
        <v>332</v>
      </c>
      <c r="E159" s="90" t="s">
        <v>5</v>
      </c>
      <c r="F159" s="90"/>
      <c r="G159" s="143">
        <f>G160+G162</f>
        <v>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16.5" outlineLevel="6" thickBot="1">
      <c r="A160" s="5" t="s">
        <v>116</v>
      </c>
      <c r="B160" s="21">
        <v>951</v>
      </c>
      <c r="C160" s="6" t="s">
        <v>67</v>
      </c>
      <c r="D160" s="6" t="s">
        <v>354</v>
      </c>
      <c r="E160" s="6" t="s">
        <v>115</v>
      </c>
      <c r="F160" s="6"/>
      <c r="G160" s="146">
        <f>G161</f>
        <v>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48" outlineLevel="6" thickBot="1">
      <c r="A161" s="98" t="s">
        <v>198</v>
      </c>
      <c r="B161" s="91">
        <v>951</v>
      </c>
      <c r="C161" s="92" t="s">
        <v>67</v>
      </c>
      <c r="D161" s="92" t="s">
        <v>354</v>
      </c>
      <c r="E161" s="92" t="s">
        <v>85</v>
      </c>
      <c r="F161" s="92"/>
      <c r="G161" s="142">
        <v>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16.5" outlineLevel="6" thickBot="1">
      <c r="A162" s="5" t="s">
        <v>116</v>
      </c>
      <c r="B162" s="21">
        <v>951</v>
      </c>
      <c r="C162" s="6" t="s">
        <v>67</v>
      </c>
      <c r="D162" s="6" t="s">
        <v>335</v>
      </c>
      <c r="E162" s="6" t="s">
        <v>115</v>
      </c>
      <c r="F162" s="6"/>
      <c r="G162" s="146">
        <f>G163</f>
        <v>0</v>
      </c>
      <c r="H162" s="40">
        <f aca="true" t="shared" si="21" ref="H162:X162">H163</f>
        <v>0</v>
      </c>
      <c r="I162" s="40">
        <f t="shared" si="21"/>
        <v>0</v>
      </c>
      <c r="J162" s="40">
        <f t="shared" si="21"/>
        <v>0</v>
      </c>
      <c r="K162" s="40">
        <f t="shared" si="21"/>
        <v>0</v>
      </c>
      <c r="L162" s="40">
        <f t="shared" si="21"/>
        <v>0</v>
      </c>
      <c r="M162" s="40">
        <f t="shared" si="21"/>
        <v>0</v>
      </c>
      <c r="N162" s="40">
        <f t="shared" si="21"/>
        <v>0</v>
      </c>
      <c r="O162" s="40">
        <f t="shared" si="21"/>
        <v>0</v>
      </c>
      <c r="P162" s="40">
        <f t="shared" si="21"/>
        <v>0</v>
      </c>
      <c r="Q162" s="40">
        <f t="shared" si="21"/>
        <v>0</v>
      </c>
      <c r="R162" s="40">
        <f t="shared" si="21"/>
        <v>0</v>
      </c>
      <c r="S162" s="40">
        <f t="shared" si="21"/>
        <v>0</v>
      </c>
      <c r="T162" s="40">
        <f t="shared" si="21"/>
        <v>0</v>
      </c>
      <c r="U162" s="40">
        <f t="shared" si="21"/>
        <v>0</v>
      </c>
      <c r="V162" s="40">
        <f t="shared" si="21"/>
        <v>0</v>
      </c>
      <c r="W162" s="40">
        <f t="shared" si="21"/>
        <v>0</v>
      </c>
      <c r="X162" s="72">
        <f t="shared" si="21"/>
        <v>1027.32</v>
      </c>
      <c r="Y162" s="59">
        <f>X162/G153*100</f>
        <v>10273.2</v>
      </c>
    </row>
    <row r="163" spans="1:25" ht="48" outlineLevel="6" thickBot="1">
      <c r="A163" s="98" t="s">
        <v>198</v>
      </c>
      <c r="B163" s="91">
        <v>951</v>
      </c>
      <c r="C163" s="92" t="s">
        <v>67</v>
      </c>
      <c r="D163" s="92" t="s">
        <v>335</v>
      </c>
      <c r="E163" s="92" t="s">
        <v>85</v>
      </c>
      <c r="F163" s="92"/>
      <c r="G163" s="97">
        <v>0</v>
      </c>
      <c r="H163" s="32">
        <f aca="true" t="shared" si="22" ref="H163:X163">H175</f>
        <v>0</v>
      </c>
      <c r="I163" s="32">
        <f t="shared" si="22"/>
        <v>0</v>
      </c>
      <c r="J163" s="32">
        <f t="shared" si="22"/>
        <v>0</v>
      </c>
      <c r="K163" s="32">
        <f t="shared" si="22"/>
        <v>0</v>
      </c>
      <c r="L163" s="32">
        <f t="shared" si="22"/>
        <v>0</v>
      </c>
      <c r="M163" s="32">
        <f t="shared" si="22"/>
        <v>0</v>
      </c>
      <c r="N163" s="32">
        <f t="shared" si="22"/>
        <v>0</v>
      </c>
      <c r="O163" s="32">
        <f t="shared" si="22"/>
        <v>0</v>
      </c>
      <c r="P163" s="32">
        <f t="shared" si="22"/>
        <v>0</v>
      </c>
      <c r="Q163" s="32">
        <f t="shared" si="22"/>
        <v>0</v>
      </c>
      <c r="R163" s="32">
        <f t="shared" si="22"/>
        <v>0</v>
      </c>
      <c r="S163" s="32">
        <f t="shared" si="22"/>
        <v>0</v>
      </c>
      <c r="T163" s="32">
        <f t="shared" si="22"/>
        <v>0</v>
      </c>
      <c r="U163" s="32">
        <f t="shared" si="22"/>
        <v>0</v>
      </c>
      <c r="V163" s="32">
        <f t="shared" si="22"/>
        <v>0</v>
      </c>
      <c r="W163" s="32">
        <f t="shared" si="22"/>
        <v>0</v>
      </c>
      <c r="X163" s="67">
        <f t="shared" si="22"/>
        <v>1027.32</v>
      </c>
      <c r="Y163" s="59">
        <f>X163/G154*100</f>
        <v>10273.2</v>
      </c>
    </row>
    <row r="164" spans="1:25" ht="32.25" outlineLevel="6" thickBot="1">
      <c r="A164" s="93" t="s">
        <v>348</v>
      </c>
      <c r="B164" s="89">
        <v>951</v>
      </c>
      <c r="C164" s="90" t="s">
        <v>67</v>
      </c>
      <c r="D164" s="90" t="s">
        <v>349</v>
      </c>
      <c r="E164" s="90" t="s">
        <v>5</v>
      </c>
      <c r="F164" s="90"/>
      <c r="G164" s="143">
        <f>G165</f>
        <v>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</row>
    <row r="165" spans="1:25" ht="21" customHeight="1" outlineLevel="6" thickBot="1">
      <c r="A165" s="5" t="s">
        <v>96</v>
      </c>
      <c r="B165" s="21">
        <v>951</v>
      </c>
      <c r="C165" s="6" t="s">
        <v>67</v>
      </c>
      <c r="D165" s="6" t="s">
        <v>350</v>
      </c>
      <c r="E165" s="6" t="s">
        <v>91</v>
      </c>
      <c r="F165" s="6"/>
      <c r="G165" s="146">
        <f>G166</f>
        <v>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</row>
    <row r="166" spans="1:25" ht="32.25" outlineLevel="6" thickBot="1">
      <c r="A166" s="98" t="s">
        <v>97</v>
      </c>
      <c r="B166" s="91">
        <v>951</v>
      </c>
      <c r="C166" s="92" t="s">
        <v>67</v>
      </c>
      <c r="D166" s="92" t="s">
        <v>350</v>
      </c>
      <c r="E166" s="92" t="s">
        <v>92</v>
      </c>
      <c r="F166" s="92"/>
      <c r="G166" s="142">
        <v>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</row>
    <row r="167" spans="1:25" ht="32.25" outlineLevel="6" thickBot="1">
      <c r="A167" s="93" t="s">
        <v>373</v>
      </c>
      <c r="B167" s="89">
        <v>951</v>
      </c>
      <c r="C167" s="90" t="s">
        <v>67</v>
      </c>
      <c r="D167" s="90" t="s">
        <v>375</v>
      </c>
      <c r="E167" s="90" t="s">
        <v>5</v>
      </c>
      <c r="F167" s="90"/>
      <c r="G167" s="143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</row>
    <row r="168" spans="1:25" ht="32.25" outlineLevel="6" thickBot="1">
      <c r="A168" s="5" t="s">
        <v>96</v>
      </c>
      <c r="B168" s="21">
        <v>951</v>
      </c>
      <c r="C168" s="6" t="s">
        <v>67</v>
      </c>
      <c r="D168" s="6" t="s">
        <v>376</v>
      </c>
      <c r="E168" s="6" t="s">
        <v>91</v>
      </c>
      <c r="F168" s="6"/>
      <c r="G168" s="146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</row>
    <row r="169" spans="1:25" ht="32.25" outlineLevel="6" thickBot="1">
      <c r="A169" s="98" t="s">
        <v>97</v>
      </c>
      <c r="B169" s="91">
        <v>951</v>
      </c>
      <c r="C169" s="92" t="s">
        <v>67</v>
      </c>
      <c r="D169" s="92" t="s">
        <v>376</v>
      </c>
      <c r="E169" s="92" t="s">
        <v>92</v>
      </c>
      <c r="F169" s="92"/>
      <c r="G169" s="142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</row>
    <row r="170" spans="1:25" ht="48" outlineLevel="6" thickBot="1">
      <c r="A170" s="93" t="s">
        <v>374</v>
      </c>
      <c r="B170" s="89">
        <v>951</v>
      </c>
      <c r="C170" s="90" t="s">
        <v>67</v>
      </c>
      <c r="D170" s="90" t="s">
        <v>377</v>
      </c>
      <c r="E170" s="90" t="s">
        <v>5</v>
      </c>
      <c r="F170" s="90"/>
      <c r="G170" s="143">
        <f>G171+G173</f>
        <v>2096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</row>
    <row r="171" spans="1:25" ht="15" customHeight="1" outlineLevel="6" thickBot="1">
      <c r="A171" s="5" t="s">
        <v>96</v>
      </c>
      <c r="B171" s="21">
        <v>951</v>
      </c>
      <c r="C171" s="6" t="s">
        <v>67</v>
      </c>
      <c r="D171" s="6" t="s">
        <v>378</v>
      </c>
      <c r="E171" s="6" t="s">
        <v>91</v>
      </c>
      <c r="F171" s="6"/>
      <c r="G171" s="146">
        <f>G172</f>
        <v>2096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98" t="s">
        <v>97</v>
      </c>
      <c r="B172" s="91">
        <v>951</v>
      </c>
      <c r="C172" s="92" t="s">
        <v>67</v>
      </c>
      <c r="D172" s="92" t="s">
        <v>378</v>
      </c>
      <c r="E172" s="92" t="s">
        <v>92</v>
      </c>
      <c r="F172" s="92"/>
      <c r="G172" s="142">
        <v>2096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16.5" outlineLevel="6" thickBot="1">
      <c r="A173" s="5" t="s">
        <v>98</v>
      </c>
      <c r="B173" s="21">
        <v>951</v>
      </c>
      <c r="C173" s="6" t="s">
        <v>67</v>
      </c>
      <c r="D173" s="6" t="s">
        <v>378</v>
      </c>
      <c r="E173" s="6" t="s">
        <v>93</v>
      </c>
      <c r="F173" s="6"/>
      <c r="G173" s="146">
        <f>G174</f>
        <v>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16.5" outlineLevel="6" thickBot="1">
      <c r="A174" s="95" t="s">
        <v>342</v>
      </c>
      <c r="B174" s="91">
        <v>951</v>
      </c>
      <c r="C174" s="92" t="s">
        <v>67</v>
      </c>
      <c r="D174" s="92" t="s">
        <v>378</v>
      </c>
      <c r="E174" s="92" t="s">
        <v>343</v>
      </c>
      <c r="F174" s="114"/>
      <c r="G174" s="142">
        <v>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7"/>
      <c r="Y174" s="59"/>
    </row>
    <row r="175" spans="1:25" ht="16.5" outlineLevel="6" thickBot="1">
      <c r="A175" s="116" t="s">
        <v>145</v>
      </c>
      <c r="B175" s="130">
        <v>951</v>
      </c>
      <c r="C175" s="39" t="s">
        <v>146</v>
      </c>
      <c r="D175" s="39" t="s">
        <v>248</v>
      </c>
      <c r="E175" s="39" t="s">
        <v>5</v>
      </c>
      <c r="F175" s="117"/>
      <c r="G175" s="118">
        <f>G176</f>
        <v>1638.7</v>
      </c>
      <c r="H175" s="34">
        <f aca="true" t="shared" si="23" ref="H175:X175">H181</f>
        <v>0</v>
      </c>
      <c r="I175" s="34">
        <f t="shared" si="23"/>
        <v>0</v>
      </c>
      <c r="J175" s="34">
        <f t="shared" si="23"/>
        <v>0</v>
      </c>
      <c r="K175" s="34">
        <f t="shared" si="23"/>
        <v>0</v>
      </c>
      <c r="L175" s="34">
        <f t="shared" si="23"/>
        <v>0</v>
      </c>
      <c r="M175" s="34">
        <f t="shared" si="23"/>
        <v>0</v>
      </c>
      <c r="N175" s="34">
        <f t="shared" si="23"/>
        <v>0</v>
      </c>
      <c r="O175" s="34">
        <f t="shared" si="23"/>
        <v>0</v>
      </c>
      <c r="P175" s="34">
        <f t="shared" si="23"/>
        <v>0</v>
      </c>
      <c r="Q175" s="34">
        <f t="shared" si="23"/>
        <v>0</v>
      </c>
      <c r="R175" s="34">
        <f t="shared" si="23"/>
        <v>0</v>
      </c>
      <c r="S175" s="34">
        <f t="shared" si="23"/>
        <v>0</v>
      </c>
      <c r="T175" s="34">
        <f t="shared" si="23"/>
        <v>0</v>
      </c>
      <c r="U175" s="34">
        <f t="shared" si="23"/>
        <v>0</v>
      </c>
      <c r="V175" s="34">
        <f t="shared" si="23"/>
        <v>0</v>
      </c>
      <c r="W175" s="34">
        <f t="shared" si="23"/>
        <v>0</v>
      </c>
      <c r="X175" s="68">
        <f t="shared" si="23"/>
        <v>1027.32</v>
      </c>
      <c r="Y175" s="59">
        <f>X175/G155*100</f>
        <v>10273.2</v>
      </c>
    </row>
    <row r="176" spans="1:25" ht="16.5" outlineLevel="6" thickBot="1">
      <c r="A176" s="30" t="s">
        <v>78</v>
      </c>
      <c r="B176" s="19">
        <v>951</v>
      </c>
      <c r="C176" s="9" t="s">
        <v>79</v>
      </c>
      <c r="D176" s="9" t="s">
        <v>248</v>
      </c>
      <c r="E176" s="9" t="s">
        <v>5</v>
      </c>
      <c r="F176" s="119" t="s">
        <v>5</v>
      </c>
      <c r="G176" s="31">
        <f>G177</f>
        <v>1638.7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6" thickBot="1">
      <c r="A177" s="111" t="s">
        <v>131</v>
      </c>
      <c r="B177" s="19">
        <v>951</v>
      </c>
      <c r="C177" s="11" t="s">
        <v>79</v>
      </c>
      <c r="D177" s="11" t="s">
        <v>249</v>
      </c>
      <c r="E177" s="11" t="s">
        <v>5</v>
      </c>
      <c r="F177" s="120"/>
      <c r="G177" s="32">
        <f>G178</f>
        <v>1638.7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32.25" outlineLevel="6" thickBot="1">
      <c r="A178" s="111" t="s">
        <v>132</v>
      </c>
      <c r="B178" s="19">
        <v>951</v>
      </c>
      <c r="C178" s="11" t="s">
        <v>79</v>
      </c>
      <c r="D178" s="11" t="s">
        <v>250</v>
      </c>
      <c r="E178" s="11" t="s">
        <v>5</v>
      </c>
      <c r="F178" s="120"/>
      <c r="G178" s="32">
        <f>G179</f>
        <v>1638.7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32.25" outlineLevel="6" thickBot="1">
      <c r="A179" s="88" t="s">
        <v>38</v>
      </c>
      <c r="B179" s="89">
        <v>951</v>
      </c>
      <c r="C179" s="90" t="s">
        <v>79</v>
      </c>
      <c r="D179" s="90" t="s">
        <v>271</v>
      </c>
      <c r="E179" s="90" t="s">
        <v>5</v>
      </c>
      <c r="F179" s="121" t="s">
        <v>5</v>
      </c>
      <c r="G179" s="35">
        <f>G180</f>
        <v>1638.7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82"/>
      <c r="Y179" s="59"/>
    </row>
    <row r="180" spans="1:25" ht="16.5" outlineLevel="6" thickBot="1">
      <c r="A180" s="33" t="s">
        <v>112</v>
      </c>
      <c r="B180" s="132">
        <v>951</v>
      </c>
      <c r="C180" s="6" t="s">
        <v>79</v>
      </c>
      <c r="D180" s="6" t="s">
        <v>271</v>
      </c>
      <c r="E180" s="6" t="s">
        <v>111</v>
      </c>
      <c r="F180" s="115" t="s">
        <v>147</v>
      </c>
      <c r="G180" s="34">
        <v>1638.7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82"/>
      <c r="Y180" s="59"/>
    </row>
    <row r="181" spans="1:25" ht="32.25" outlineLevel="6" thickBot="1">
      <c r="A181" s="107" t="s">
        <v>52</v>
      </c>
      <c r="B181" s="18">
        <v>951</v>
      </c>
      <c r="C181" s="14" t="s">
        <v>51</v>
      </c>
      <c r="D181" s="14" t="s">
        <v>248</v>
      </c>
      <c r="E181" s="14" t="s">
        <v>5</v>
      </c>
      <c r="F181" s="14"/>
      <c r="G181" s="15">
        <f aca="true" t="shared" si="24" ref="G181:G186">G182</f>
        <v>250</v>
      </c>
      <c r="H181" s="2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45"/>
      <c r="X181" s="65">
        <v>1027.32</v>
      </c>
      <c r="Y181" s="59">
        <f aca="true" t="shared" si="25" ref="Y181:Y186">X181/G175*100</f>
        <v>62.691157624946605</v>
      </c>
    </row>
    <row r="182" spans="1:25" ht="18" customHeight="1" outlineLevel="6" thickBot="1">
      <c r="A182" s="8" t="s">
        <v>31</v>
      </c>
      <c r="B182" s="19">
        <v>951</v>
      </c>
      <c r="C182" s="9" t="s">
        <v>10</v>
      </c>
      <c r="D182" s="9" t="s">
        <v>248</v>
      </c>
      <c r="E182" s="9" t="s">
        <v>5</v>
      </c>
      <c r="F182" s="9"/>
      <c r="G182" s="10">
        <f t="shared" si="24"/>
        <v>250</v>
      </c>
      <c r="H182" s="29" t="e">
        <f>H183+#REF!</f>
        <v>#REF!</v>
      </c>
      <c r="I182" s="29" t="e">
        <f>I183+#REF!</f>
        <v>#REF!</v>
      </c>
      <c r="J182" s="29" t="e">
        <f>J183+#REF!</f>
        <v>#REF!</v>
      </c>
      <c r="K182" s="29" t="e">
        <f>K183+#REF!</f>
        <v>#REF!</v>
      </c>
      <c r="L182" s="29" t="e">
        <f>L183+#REF!</f>
        <v>#REF!</v>
      </c>
      <c r="M182" s="29" t="e">
        <f>M183+#REF!</f>
        <v>#REF!</v>
      </c>
      <c r="N182" s="29" t="e">
        <f>N183+#REF!</f>
        <v>#REF!</v>
      </c>
      <c r="O182" s="29" t="e">
        <f>O183+#REF!</f>
        <v>#REF!</v>
      </c>
      <c r="P182" s="29" t="e">
        <f>P183+#REF!</f>
        <v>#REF!</v>
      </c>
      <c r="Q182" s="29" t="e">
        <f>Q183+#REF!</f>
        <v>#REF!</v>
      </c>
      <c r="R182" s="29" t="e">
        <f>R183+#REF!</f>
        <v>#REF!</v>
      </c>
      <c r="S182" s="29" t="e">
        <f>S183+#REF!</f>
        <v>#REF!</v>
      </c>
      <c r="T182" s="29" t="e">
        <f>T183+#REF!</f>
        <v>#REF!</v>
      </c>
      <c r="U182" s="29" t="e">
        <f>U183+#REF!</f>
        <v>#REF!</v>
      </c>
      <c r="V182" s="29" t="e">
        <f>V183+#REF!</f>
        <v>#REF!</v>
      </c>
      <c r="W182" s="29" t="e">
        <f>W183+#REF!</f>
        <v>#REF!</v>
      </c>
      <c r="X182" s="73" t="e">
        <f>X183+#REF!</f>
        <v>#REF!</v>
      </c>
      <c r="Y182" s="59" t="e">
        <f t="shared" si="25"/>
        <v>#REF!</v>
      </c>
    </row>
    <row r="183" spans="1:25" ht="34.5" customHeight="1" outlineLevel="3" thickBot="1">
      <c r="A183" s="111" t="s">
        <v>131</v>
      </c>
      <c r="B183" s="19">
        <v>951</v>
      </c>
      <c r="C183" s="9" t="s">
        <v>10</v>
      </c>
      <c r="D183" s="9" t="s">
        <v>249</v>
      </c>
      <c r="E183" s="9" t="s">
        <v>5</v>
      </c>
      <c r="F183" s="9"/>
      <c r="G183" s="10">
        <f t="shared" si="24"/>
        <v>250</v>
      </c>
      <c r="H183" s="31">
        <f aca="true" t="shared" si="26" ref="H183:X185">H184</f>
        <v>0</v>
      </c>
      <c r="I183" s="31">
        <f t="shared" si="26"/>
        <v>0</v>
      </c>
      <c r="J183" s="31">
        <f t="shared" si="26"/>
        <v>0</v>
      </c>
      <c r="K183" s="31">
        <f t="shared" si="26"/>
        <v>0</v>
      </c>
      <c r="L183" s="31">
        <f t="shared" si="26"/>
        <v>0</v>
      </c>
      <c r="M183" s="31">
        <f t="shared" si="26"/>
        <v>0</v>
      </c>
      <c r="N183" s="31">
        <f t="shared" si="26"/>
        <v>0</v>
      </c>
      <c r="O183" s="31">
        <f t="shared" si="26"/>
        <v>0</v>
      </c>
      <c r="P183" s="31">
        <f t="shared" si="26"/>
        <v>0</v>
      </c>
      <c r="Q183" s="31">
        <f t="shared" si="26"/>
        <v>0</v>
      </c>
      <c r="R183" s="31">
        <f t="shared" si="26"/>
        <v>0</v>
      </c>
      <c r="S183" s="31">
        <f t="shared" si="26"/>
        <v>0</v>
      </c>
      <c r="T183" s="31">
        <f t="shared" si="26"/>
        <v>0</v>
      </c>
      <c r="U183" s="31">
        <f t="shared" si="26"/>
        <v>0</v>
      </c>
      <c r="V183" s="31">
        <f t="shared" si="26"/>
        <v>0</v>
      </c>
      <c r="W183" s="31">
        <f t="shared" si="26"/>
        <v>0</v>
      </c>
      <c r="X183" s="66">
        <f t="shared" si="26"/>
        <v>67.348</v>
      </c>
      <c r="Y183" s="59">
        <f t="shared" si="25"/>
        <v>4.109843168365168</v>
      </c>
    </row>
    <row r="184" spans="1:25" ht="18.75" customHeight="1" outlineLevel="3" thickBot="1">
      <c r="A184" s="111" t="s">
        <v>132</v>
      </c>
      <c r="B184" s="19">
        <v>951</v>
      </c>
      <c r="C184" s="11" t="s">
        <v>10</v>
      </c>
      <c r="D184" s="11" t="s">
        <v>250</v>
      </c>
      <c r="E184" s="11" t="s">
        <v>5</v>
      </c>
      <c r="F184" s="11"/>
      <c r="G184" s="12">
        <f t="shared" si="24"/>
        <v>250</v>
      </c>
      <c r="H184" s="32">
        <f t="shared" si="26"/>
        <v>0</v>
      </c>
      <c r="I184" s="32">
        <f t="shared" si="26"/>
        <v>0</v>
      </c>
      <c r="J184" s="32">
        <f t="shared" si="26"/>
        <v>0</v>
      </c>
      <c r="K184" s="32">
        <f t="shared" si="26"/>
        <v>0</v>
      </c>
      <c r="L184" s="32">
        <f t="shared" si="26"/>
        <v>0</v>
      </c>
      <c r="M184" s="32">
        <f t="shared" si="26"/>
        <v>0</v>
      </c>
      <c r="N184" s="32">
        <f t="shared" si="26"/>
        <v>0</v>
      </c>
      <c r="O184" s="32">
        <f t="shared" si="26"/>
        <v>0</v>
      </c>
      <c r="P184" s="32">
        <f t="shared" si="26"/>
        <v>0</v>
      </c>
      <c r="Q184" s="32">
        <f t="shared" si="26"/>
        <v>0</v>
      </c>
      <c r="R184" s="32">
        <f t="shared" si="26"/>
        <v>0</v>
      </c>
      <c r="S184" s="32">
        <f t="shared" si="26"/>
        <v>0</v>
      </c>
      <c r="T184" s="32">
        <f t="shared" si="26"/>
        <v>0</v>
      </c>
      <c r="U184" s="32">
        <f t="shared" si="26"/>
        <v>0</v>
      </c>
      <c r="V184" s="32">
        <f t="shared" si="26"/>
        <v>0</v>
      </c>
      <c r="W184" s="32">
        <f t="shared" si="26"/>
        <v>0</v>
      </c>
      <c r="X184" s="67">
        <f t="shared" si="26"/>
        <v>67.348</v>
      </c>
      <c r="Y184" s="59">
        <f t="shared" si="25"/>
        <v>4.109843168365168</v>
      </c>
    </row>
    <row r="185" spans="1:25" ht="33.75" customHeight="1" outlineLevel="4" thickBot="1">
      <c r="A185" s="93" t="s">
        <v>148</v>
      </c>
      <c r="B185" s="89">
        <v>951</v>
      </c>
      <c r="C185" s="90" t="s">
        <v>10</v>
      </c>
      <c r="D185" s="90" t="s">
        <v>272</v>
      </c>
      <c r="E185" s="90" t="s">
        <v>5</v>
      </c>
      <c r="F185" s="90"/>
      <c r="G185" s="16">
        <f t="shared" si="24"/>
        <v>250</v>
      </c>
      <c r="H185" s="34">
        <f t="shared" si="26"/>
        <v>0</v>
      </c>
      <c r="I185" s="34">
        <f t="shared" si="26"/>
        <v>0</v>
      </c>
      <c r="J185" s="34">
        <f t="shared" si="26"/>
        <v>0</v>
      </c>
      <c r="K185" s="34">
        <f t="shared" si="26"/>
        <v>0</v>
      </c>
      <c r="L185" s="34">
        <f t="shared" si="26"/>
        <v>0</v>
      </c>
      <c r="M185" s="34">
        <f t="shared" si="26"/>
        <v>0</v>
      </c>
      <c r="N185" s="34">
        <f t="shared" si="26"/>
        <v>0</v>
      </c>
      <c r="O185" s="34">
        <f t="shared" si="26"/>
        <v>0</v>
      </c>
      <c r="P185" s="34">
        <f t="shared" si="26"/>
        <v>0</v>
      </c>
      <c r="Q185" s="34">
        <f t="shared" si="26"/>
        <v>0</v>
      </c>
      <c r="R185" s="34">
        <f t="shared" si="26"/>
        <v>0</v>
      </c>
      <c r="S185" s="34">
        <f t="shared" si="26"/>
        <v>0</v>
      </c>
      <c r="T185" s="34">
        <f t="shared" si="26"/>
        <v>0</v>
      </c>
      <c r="U185" s="34">
        <f t="shared" si="26"/>
        <v>0</v>
      </c>
      <c r="V185" s="34">
        <f t="shared" si="26"/>
        <v>0</v>
      </c>
      <c r="W185" s="34">
        <f t="shared" si="26"/>
        <v>0</v>
      </c>
      <c r="X185" s="68">
        <f t="shared" si="26"/>
        <v>67.348</v>
      </c>
      <c r="Y185" s="59">
        <f t="shared" si="25"/>
        <v>4.109843168365168</v>
      </c>
    </row>
    <row r="186" spans="1:25" ht="17.25" customHeight="1" outlineLevel="5" thickBot="1">
      <c r="A186" s="5" t="s">
        <v>96</v>
      </c>
      <c r="B186" s="21">
        <v>951</v>
      </c>
      <c r="C186" s="6" t="s">
        <v>10</v>
      </c>
      <c r="D186" s="6" t="s">
        <v>272</v>
      </c>
      <c r="E186" s="6" t="s">
        <v>91</v>
      </c>
      <c r="F186" s="6"/>
      <c r="G186" s="7">
        <f t="shared" si="24"/>
        <v>250</v>
      </c>
      <c r="H186" s="26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44"/>
      <c r="X186" s="65">
        <v>67.348</v>
      </c>
      <c r="Y186" s="59">
        <f t="shared" si="25"/>
        <v>4.109843168365168</v>
      </c>
    </row>
    <row r="187" spans="1:25" ht="32.25" outlineLevel="5" thickBot="1">
      <c r="A187" s="87" t="s">
        <v>97</v>
      </c>
      <c r="B187" s="91">
        <v>951</v>
      </c>
      <c r="C187" s="92" t="s">
        <v>10</v>
      </c>
      <c r="D187" s="92" t="s">
        <v>272</v>
      </c>
      <c r="E187" s="92" t="s">
        <v>92</v>
      </c>
      <c r="F187" s="92"/>
      <c r="G187" s="97">
        <v>250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6" thickBot="1">
      <c r="A188" s="107" t="s">
        <v>50</v>
      </c>
      <c r="B188" s="18">
        <v>951</v>
      </c>
      <c r="C188" s="14" t="s">
        <v>49</v>
      </c>
      <c r="D188" s="14" t="s">
        <v>248</v>
      </c>
      <c r="E188" s="14" t="s">
        <v>5</v>
      </c>
      <c r="F188" s="14"/>
      <c r="G188" s="140">
        <f>G195+G218+G189</f>
        <v>21556.319</v>
      </c>
      <c r="H188" s="29" t="e">
        <f aca="true" t="shared" si="27" ref="H188:X188">H189+H194</f>
        <v>#REF!</v>
      </c>
      <c r="I188" s="29" t="e">
        <f t="shared" si="27"/>
        <v>#REF!</v>
      </c>
      <c r="J188" s="29" t="e">
        <f t="shared" si="27"/>
        <v>#REF!</v>
      </c>
      <c r="K188" s="29" t="e">
        <f t="shared" si="27"/>
        <v>#REF!</v>
      </c>
      <c r="L188" s="29" t="e">
        <f t="shared" si="27"/>
        <v>#REF!</v>
      </c>
      <c r="M188" s="29" t="e">
        <f t="shared" si="27"/>
        <v>#REF!</v>
      </c>
      <c r="N188" s="29" t="e">
        <f t="shared" si="27"/>
        <v>#REF!</v>
      </c>
      <c r="O188" s="29" t="e">
        <f t="shared" si="27"/>
        <v>#REF!</v>
      </c>
      <c r="P188" s="29" t="e">
        <f t="shared" si="27"/>
        <v>#REF!</v>
      </c>
      <c r="Q188" s="29" t="e">
        <f t="shared" si="27"/>
        <v>#REF!</v>
      </c>
      <c r="R188" s="29" t="e">
        <f t="shared" si="27"/>
        <v>#REF!</v>
      </c>
      <c r="S188" s="29" t="e">
        <f t="shared" si="27"/>
        <v>#REF!</v>
      </c>
      <c r="T188" s="29" t="e">
        <f t="shared" si="27"/>
        <v>#REF!</v>
      </c>
      <c r="U188" s="29" t="e">
        <f t="shared" si="27"/>
        <v>#REF!</v>
      </c>
      <c r="V188" s="29" t="e">
        <f t="shared" si="27"/>
        <v>#REF!</v>
      </c>
      <c r="W188" s="29" t="e">
        <f t="shared" si="27"/>
        <v>#REF!</v>
      </c>
      <c r="X188" s="73" t="e">
        <f t="shared" si="27"/>
        <v>#REF!</v>
      </c>
      <c r="Y188" s="59" t="e">
        <f>X188/G182*100</f>
        <v>#REF!</v>
      </c>
    </row>
    <row r="189" spans="1:25" ht="16.5" outlineLevel="6" thickBot="1">
      <c r="A189" s="80" t="s">
        <v>202</v>
      </c>
      <c r="B189" s="19">
        <v>951</v>
      </c>
      <c r="C189" s="9" t="s">
        <v>204</v>
      </c>
      <c r="D189" s="9" t="s">
        <v>248</v>
      </c>
      <c r="E189" s="9" t="s">
        <v>5</v>
      </c>
      <c r="F189" s="9"/>
      <c r="G189" s="141">
        <f>G190</f>
        <v>499.319</v>
      </c>
      <c r="H189" s="31">
        <f aca="true" t="shared" si="28" ref="H189:X190">H190</f>
        <v>0</v>
      </c>
      <c r="I189" s="31">
        <f t="shared" si="28"/>
        <v>0</v>
      </c>
      <c r="J189" s="31">
        <f t="shared" si="28"/>
        <v>0</v>
      </c>
      <c r="K189" s="31">
        <f t="shared" si="28"/>
        <v>0</v>
      </c>
      <c r="L189" s="31">
        <f t="shared" si="28"/>
        <v>0</v>
      </c>
      <c r="M189" s="31">
        <f t="shared" si="28"/>
        <v>0</v>
      </c>
      <c r="N189" s="31">
        <f t="shared" si="28"/>
        <v>0</v>
      </c>
      <c r="O189" s="31">
        <f t="shared" si="28"/>
        <v>0</v>
      </c>
      <c r="P189" s="31">
        <f t="shared" si="28"/>
        <v>0</v>
      </c>
      <c r="Q189" s="31">
        <f t="shared" si="28"/>
        <v>0</v>
      </c>
      <c r="R189" s="31">
        <f t="shared" si="28"/>
        <v>0</v>
      </c>
      <c r="S189" s="31">
        <f t="shared" si="28"/>
        <v>0</v>
      </c>
      <c r="T189" s="31">
        <f t="shared" si="28"/>
        <v>0</v>
      </c>
      <c r="U189" s="31">
        <f t="shared" si="28"/>
        <v>0</v>
      </c>
      <c r="V189" s="31">
        <f t="shared" si="28"/>
        <v>0</v>
      </c>
      <c r="W189" s="31">
        <f t="shared" si="28"/>
        <v>0</v>
      </c>
      <c r="X189" s="66">
        <f t="shared" si="28"/>
        <v>0</v>
      </c>
      <c r="Y189" s="59">
        <f>X189/G183*100</f>
        <v>0</v>
      </c>
    </row>
    <row r="190" spans="1:25" ht="32.25" outlineLevel="6" thickBot="1">
      <c r="A190" s="111" t="s">
        <v>131</v>
      </c>
      <c r="B190" s="19">
        <v>951</v>
      </c>
      <c r="C190" s="9" t="s">
        <v>204</v>
      </c>
      <c r="D190" s="9" t="s">
        <v>249</v>
      </c>
      <c r="E190" s="9" t="s">
        <v>5</v>
      </c>
      <c r="F190" s="9"/>
      <c r="G190" s="141">
        <f>G191</f>
        <v>499.319</v>
      </c>
      <c r="H190" s="32">
        <f t="shared" si="28"/>
        <v>0</v>
      </c>
      <c r="I190" s="32">
        <f t="shared" si="28"/>
        <v>0</v>
      </c>
      <c r="J190" s="32">
        <f t="shared" si="28"/>
        <v>0</v>
      </c>
      <c r="K190" s="32">
        <f t="shared" si="28"/>
        <v>0</v>
      </c>
      <c r="L190" s="32">
        <f t="shared" si="28"/>
        <v>0</v>
      </c>
      <c r="M190" s="32">
        <f t="shared" si="28"/>
        <v>0</v>
      </c>
      <c r="N190" s="32">
        <f t="shared" si="28"/>
        <v>0</v>
      </c>
      <c r="O190" s="32">
        <f t="shared" si="28"/>
        <v>0</v>
      </c>
      <c r="P190" s="32">
        <f t="shared" si="28"/>
        <v>0</v>
      </c>
      <c r="Q190" s="32">
        <f t="shared" si="28"/>
        <v>0</v>
      </c>
      <c r="R190" s="32">
        <f t="shared" si="28"/>
        <v>0</v>
      </c>
      <c r="S190" s="32">
        <f t="shared" si="28"/>
        <v>0</v>
      </c>
      <c r="T190" s="32">
        <f t="shared" si="28"/>
        <v>0</v>
      </c>
      <c r="U190" s="32">
        <f t="shared" si="28"/>
        <v>0</v>
      </c>
      <c r="V190" s="32">
        <f t="shared" si="28"/>
        <v>0</v>
      </c>
      <c r="W190" s="32">
        <f t="shared" si="28"/>
        <v>0</v>
      </c>
      <c r="X190" s="67">
        <f t="shared" si="28"/>
        <v>0</v>
      </c>
      <c r="Y190" s="59">
        <f>X190/G184*100</f>
        <v>0</v>
      </c>
    </row>
    <row r="191" spans="1:25" ht="32.25" outlineLevel="6" thickBot="1">
      <c r="A191" s="111" t="s">
        <v>132</v>
      </c>
      <c r="B191" s="19">
        <v>951</v>
      </c>
      <c r="C191" s="9" t="s">
        <v>204</v>
      </c>
      <c r="D191" s="9" t="s">
        <v>250</v>
      </c>
      <c r="E191" s="9" t="s">
        <v>5</v>
      </c>
      <c r="F191" s="9"/>
      <c r="G191" s="141">
        <f>G192</f>
        <v>499.319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0</v>
      </c>
      <c r="Y191" s="59">
        <f>X191/G185*100</f>
        <v>0</v>
      </c>
    </row>
    <row r="192" spans="1:25" ht="48" outlineLevel="6" thickBot="1">
      <c r="A192" s="113" t="s">
        <v>203</v>
      </c>
      <c r="B192" s="89">
        <v>951</v>
      </c>
      <c r="C192" s="90" t="s">
        <v>204</v>
      </c>
      <c r="D192" s="90" t="s">
        <v>273</v>
      </c>
      <c r="E192" s="90" t="s">
        <v>5</v>
      </c>
      <c r="F192" s="90"/>
      <c r="G192" s="143">
        <f>G193</f>
        <v>499.319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</row>
    <row r="193" spans="1:25" ht="18.75" customHeight="1" outlineLevel="6" thickBot="1">
      <c r="A193" s="5" t="s">
        <v>96</v>
      </c>
      <c r="B193" s="21">
        <v>951</v>
      </c>
      <c r="C193" s="6" t="s">
        <v>204</v>
      </c>
      <c r="D193" s="6" t="s">
        <v>273</v>
      </c>
      <c r="E193" s="6" t="s">
        <v>91</v>
      </c>
      <c r="F193" s="6"/>
      <c r="G193" s="146">
        <f>G194</f>
        <v>499.319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32.25" outlineLevel="3" thickBot="1">
      <c r="A194" s="87" t="s">
        <v>97</v>
      </c>
      <c r="B194" s="91">
        <v>951</v>
      </c>
      <c r="C194" s="92" t="s">
        <v>204</v>
      </c>
      <c r="D194" s="92" t="s">
        <v>273</v>
      </c>
      <c r="E194" s="92" t="s">
        <v>92</v>
      </c>
      <c r="F194" s="92"/>
      <c r="G194" s="142">
        <v>499.319</v>
      </c>
      <c r="H194" s="31" t="e">
        <f>H208+H211+H228+#REF!</f>
        <v>#REF!</v>
      </c>
      <c r="I194" s="31" t="e">
        <f>I208+I211+I228+#REF!</f>
        <v>#REF!</v>
      </c>
      <c r="J194" s="31" t="e">
        <f>J208+J211+J228+#REF!</f>
        <v>#REF!</v>
      </c>
      <c r="K194" s="31" t="e">
        <f>K208+K211+K228+#REF!</f>
        <v>#REF!</v>
      </c>
      <c r="L194" s="31" t="e">
        <f>L208+L211+L228+#REF!</f>
        <v>#REF!</v>
      </c>
      <c r="M194" s="31" t="e">
        <f>M208+M211+M228+#REF!</f>
        <v>#REF!</v>
      </c>
      <c r="N194" s="31" t="e">
        <f>N208+N211+N228+#REF!</f>
        <v>#REF!</v>
      </c>
      <c r="O194" s="31" t="e">
        <f>O208+O211+O228+#REF!</f>
        <v>#REF!</v>
      </c>
      <c r="P194" s="31" t="e">
        <f>P208+P211+P228+#REF!</f>
        <v>#REF!</v>
      </c>
      <c r="Q194" s="31" t="e">
        <f>Q208+Q211+Q228+#REF!</f>
        <v>#REF!</v>
      </c>
      <c r="R194" s="31" t="e">
        <f>R208+R211+R228+#REF!</f>
        <v>#REF!</v>
      </c>
      <c r="S194" s="31" t="e">
        <f>S208+S211+S228+#REF!</f>
        <v>#REF!</v>
      </c>
      <c r="T194" s="31" t="e">
        <f>T208+T211+T228+#REF!</f>
        <v>#REF!</v>
      </c>
      <c r="U194" s="31" t="e">
        <f>U208+U211+U228+#REF!</f>
        <v>#REF!</v>
      </c>
      <c r="V194" s="31" t="e">
        <f>V208+V211+V228+#REF!</f>
        <v>#REF!</v>
      </c>
      <c r="W194" s="31" t="e">
        <f>W208+W211+W228+#REF!</f>
        <v>#REF!</v>
      </c>
      <c r="X194" s="66" t="e">
        <f>X208+X211+X228+#REF!</f>
        <v>#REF!</v>
      </c>
      <c r="Y194" s="59" t="e">
        <f>X194/G188*100</f>
        <v>#REF!</v>
      </c>
    </row>
    <row r="195" spans="1:25" ht="16.5" outlineLevel="3" thickBot="1">
      <c r="A195" s="111" t="s">
        <v>149</v>
      </c>
      <c r="B195" s="19">
        <v>951</v>
      </c>
      <c r="C195" s="9" t="s">
        <v>55</v>
      </c>
      <c r="D195" s="9" t="s">
        <v>248</v>
      </c>
      <c r="E195" s="9" t="s">
        <v>5</v>
      </c>
      <c r="F195" s="9"/>
      <c r="G195" s="10">
        <f>G203+G196</f>
        <v>14000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48" outlineLevel="3" thickBot="1">
      <c r="A196" s="8" t="s">
        <v>386</v>
      </c>
      <c r="B196" s="19">
        <v>951</v>
      </c>
      <c r="C196" s="11" t="s">
        <v>55</v>
      </c>
      <c r="D196" s="9" t="s">
        <v>278</v>
      </c>
      <c r="E196" s="9" t="s">
        <v>5</v>
      </c>
      <c r="F196" s="9"/>
      <c r="G196" s="141">
        <f>G197+G200</f>
        <v>2000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</row>
    <row r="197" spans="1:25" ht="111" outlineLevel="3" thickBot="1">
      <c r="A197" s="93" t="s">
        <v>392</v>
      </c>
      <c r="B197" s="89">
        <v>951</v>
      </c>
      <c r="C197" s="90" t="s">
        <v>55</v>
      </c>
      <c r="D197" s="90" t="s">
        <v>394</v>
      </c>
      <c r="E197" s="90" t="s">
        <v>5</v>
      </c>
      <c r="F197" s="90"/>
      <c r="G197" s="143">
        <f>G198</f>
        <v>2000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</row>
    <row r="198" spans="1:25" ht="32.25" customHeight="1" outlineLevel="3" thickBot="1">
      <c r="A198" s="5" t="s">
        <v>363</v>
      </c>
      <c r="B198" s="21">
        <v>951</v>
      </c>
      <c r="C198" s="6" t="s">
        <v>55</v>
      </c>
      <c r="D198" s="6" t="s">
        <v>394</v>
      </c>
      <c r="E198" s="6" t="s">
        <v>387</v>
      </c>
      <c r="F198" s="6"/>
      <c r="G198" s="146">
        <f>G199</f>
        <v>2000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35.25" customHeight="1" outlineLevel="3" thickBot="1">
      <c r="A199" s="87" t="s">
        <v>363</v>
      </c>
      <c r="B199" s="91">
        <v>951</v>
      </c>
      <c r="C199" s="92" t="s">
        <v>55</v>
      </c>
      <c r="D199" s="92" t="s">
        <v>394</v>
      </c>
      <c r="E199" s="92" t="s">
        <v>365</v>
      </c>
      <c r="F199" s="92"/>
      <c r="G199" s="142">
        <v>2000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110.25" customHeight="1" outlineLevel="3" thickBot="1">
      <c r="A200" s="93" t="s">
        <v>393</v>
      </c>
      <c r="B200" s="89">
        <v>951</v>
      </c>
      <c r="C200" s="90" t="s">
        <v>55</v>
      </c>
      <c r="D200" s="90" t="s">
        <v>395</v>
      </c>
      <c r="E200" s="90" t="s">
        <v>5</v>
      </c>
      <c r="F200" s="90"/>
      <c r="G200" s="143">
        <f>G201</f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35.25" customHeight="1" outlineLevel="3" thickBot="1">
      <c r="A201" s="5" t="s">
        <v>363</v>
      </c>
      <c r="B201" s="21">
        <v>951</v>
      </c>
      <c r="C201" s="6" t="s">
        <v>55</v>
      </c>
      <c r="D201" s="6" t="s">
        <v>395</v>
      </c>
      <c r="E201" s="6" t="s">
        <v>387</v>
      </c>
      <c r="F201" s="6"/>
      <c r="G201" s="146">
        <f>G202</f>
        <v>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5.25" customHeight="1" outlineLevel="3" thickBot="1">
      <c r="A202" s="87" t="s">
        <v>363</v>
      </c>
      <c r="B202" s="91">
        <v>951</v>
      </c>
      <c r="C202" s="92" t="s">
        <v>55</v>
      </c>
      <c r="D202" s="92" t="s">
        <v>395</v>
      </c>
      <c r="E202" s="92" t="s">
        <v>365</v>
      </c>
      <c r="F202" s="92"/>
      <c r="G202" s="142">
        <v>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32.25" outlineLevel="3" thickBot="1">
      <c r="A203" s="8" t="s">
        <v>218</v>
      </c>
      <c r="B203" s="19">
        <v>951</v>
      </c>
      <c r="C203" s="11" t="s">
        <v>55</v>
      </c>
      <c r="D203" s="11" t="s">
        <v>274</v>
      </c>
      <c r="E203" s="11" t="s">
        <v>5</v>
      </c>
      <c r="F203" s="11"/>
      <c r="G203" s="12">
        <f>G204+G207+G210+G212+G215</f>
        <v>12000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47.25" customHeight="1" outlineLevel="3" thickBot="1">
      <c r="A204" s="93" t="s">
        <v>150</v>
      </c>
      <c r="B204" s="89">
        <v>951</v>
      </c>
      <c r="C204" s="90" t="s">
        <v>55</v>
      </c>
      <c r="D204" s="90" t="s">
        <v>275</v>
      </c>
      <c r="E204" s="90" t="s">
        <v>5</v>
      </c>
      <c r="F204" s="90"/>
      <c r="G204" s="16">
        <f>G205</f>
        <v>0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19.5" customHeight="1" outlineLevel="3" thickBot="1">
      <c r="A205" s="5" t="s">
        <v>96</v>
      </c>
      <c r="B205" s="21">
        <v>951</v>
      </c>
      <c r="C205" s="6" t="s">
        <v>55</v>
      </c>
      <c r="D205" s="6" t="s">
        <v>275</v>
      </c>
      <c r="E205" s="6" t="s">
        <v>91</v>
      </c>
      <c r="F205" s="6"/>
      <c r="G205" s="7">
        <f>G206</f>
        <v>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32.25" outlineLevel="3" thickBot="1">
      <c r="A206" s="87" t="s">
        <v>97</v>
      </c>
      <c r="B206" s="91">
        <v>951</v>
      </c>
      <c r="C206" s="92" t="s">
        <v>55</v>
      </c>
      <c r="D206" s="92" t="s">
        <v>275</v>
      </c>
      <c r="E206" s="92" t="s">
        <v>92</v>
      </c>
      <c r="F206" s="92"/>
      <c r="G206" s="97">
        <v>0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63.75" outlineLevel="3" thickBot="1">
      <c r="A207" s="93" t="s">
        <v>209</v>
      </c>
      <c r="B207" s="89">
        <v>951</v>
      </c>
      <c r="C207" s="90" t="s">
        <v>55</v>
      </c>
      <c r="D207" s="90" t="s">
        <v>276</v>
      </c>
      <c r="E207" s="90" t="s">
        <v>5</v>
      </c>
      <c r="F207" s="90"/>
      <c r="G207" s="143">
        <f>G208</f>
        <v>5055.66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18.75" customHeight="1" outlineLevel="4" thickBot="1">
      <c r="A208" s="5" t="s">
        <v>96</v>
      </c>
      <c r="B208" s="21">
        <v>951</v>
      </c>
      <c r="C208" s="6" t="s">
        <v>55</v>
      </c>
      <c r="D208" s="6" t="s">
        <v>276</v>
      </c>
      <c r="E208" s="6" t="s">
        <v>91</v>
      </c>
      <c r="F208" s="6"/>
      <c r="G208" s="146">
        <f>G209</f>
        <v>5055.66</v>
      </c>
      <c r="H208" s="32">
        <f aca="true" t="shared" si="29" ref="H208:X208">H209</f>
        <v>0</v>
      </c>
      <c r="I208" s="32">
        <f t="shared" si="29"/>
        <v>0</v>
      </c>
      <c r="J208" s="32">
        <f t="shared" si="29"/>
        <v>0</v>
      </c>
      <c r="K208" s="32">
        <f t="shared" si="29"/>
        <v>0</v>
      </c>
      <c r="L208" s="32">
        <f t="shared" si="29"/>
        <v>0</v>
      </c>
      <c r="M208" s="32">
        <f t="shared" si="29"/>
        <v>0</v>
      </c>
      <c r="N208" s="32">
        <f t="shared" si="29"/>
        <v>0</v>
      </c>
      <c r="O208" s="32">
        <f t="shared" si="29"/>
        <v>0</v>
      </c>
      <c r="P208" s="32">
        <f t="shared" si="29"/>
        <v>0</v>
      </c>
      <c r="Q208" s="32">
        <f t="shared" si="29"/>
        <v>0</v>
      </c>
      <c r="R208" s="32">
        <f t="shared" si="29"/>
        <v>0</v>
      </c>
      <c r="S208" s="32">
        <f t="shared" si="29"/>
        <v>0</v>
      </c>
      <c r="T208" s="32">
        <f t="shared" si="29"/>
        <v>0</v>
      </c>
      <c r="U208" s="32">
        <f t="shared" si="29"/>
        <v>0</v>
      </c>
      <c r="V208" s="32">
        <f t="shared" si="29"/>
        <v>0</v>
      </c>
      <c r="W208" s="32">
        <f t="shared" si="29"/>
        <v>0</v>
      </c>
      <c r="X208" s="67">
        <f t="shared" si="29"/>
        <v>2675.999</v>
      </c>
      <c r="Y208" s="59">
        <f>X208/G195*100</f>
        <v>19.11427857142857</v>
      </c>
    </row>
    <row r="209" spans="1:25" ht="32.25" outlineLevel="5" thickBot="1">
      <c r="A209" s="87" t="s">
        <v>97</v>
      </c>
      <c r="B209" s="91">
        <v>951</v>
      </c>
      <c r="C209" s="92" t="s">
        <v>55</v>
      </c>
      <c r="D209" s="92" t="s">
        <v>276</v>
      </c>
      <c r="E209" s="92" t="s">
        <v>92</v>
      </c>
      <c r="F209" s="92"/>
      <c r="G209" s="97">
        <v>5055.66</v>
      </c>
      <c r="H209" s="2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44"/>
      <c r="X209" s="65">
        <v>2675.999</v>
      </c>
      <c r="Y209" s="59">
        <f>X209/G203*100</f>
        <v>22.299991666666667</v>
      </c>
    </row>
    <row r="210" spans="1:25" ht="63.75" outlineLevel="5" thickBot="1">
      <c r="A210" s="93" t="s">
        <v>210</v>
      </c>
      <c r="B210" s="89">
        <v>951</v>
      </c>
      <c r="C210" s="90" t="s">
        <v>55</v>
      </c>
      <c r="D210" s="90" t="s">
        <v>277</v>
      </c>
      <c r="E210" s="90" t="s">
        <v>5</v>
      </c>
      <c r="F210" s="90"/>
      <c r="G210" s="143">
        <f>G211</f>
        <v>6944.34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</row>
    <row r="211" spans="1:25" ht="19.5" customHeight="1" outlineLevel="6" thickBot="1">
      <c r="A211" s="87" t="s">
        <v>114</v>
      </c>
      <c r="B211" s="91">
        <v>951</v>
      </c>
      <c r="C211" s="92" t="s">
        <v>55</v>
      </c>
      <c r="D211" s="92" t="s">
        <v>277</v>
      </c>
      <c r="E211" s="92" t="s">
        <v>113</v>
      </c>
      <c r="F211" s="92"/>
      <c r="G211" s="142">
        <v>6944.34</v>
      </c>
      <c r="H211" s="32" t="e">
        <f>#REF!</f>
        <v>#REF!</v>
      </c>
      <c r="I211" s="32" t="e">
        <f>#REF!</f>
        <v>#REF!</v>
      </c>
      <c r="J211" s="32" t="e">
        <f>#REF!</f>
        <v>#REF!</v>
      </c>
      <c r="K211" s="32" t="e">
        <f>#REF!</f>
        <v>#REF!</v>
      </c>
      <c r="L211" s="32" t="e">
        <f>#REF!</f>
        <v>#REF!</v>
      </c>
      <c r="M211" s="32" t="e">
        <f>#REF!</f>
        <v>#REF!</v>
      </c>
      <c r="N211" s="32" t="e">
        <f>#REF!</f>
        <v>#REF!</v>
      </c>
      <c r="O211" s="32" t="e">
        <f>#REF!</f>
        <v>#REF!</v>
      </c>
      <c r="P211" s="32" t="e">
        <f>#REF!</f>
        <v>#REF!</v>
      </c>
      <c r="Q211" s="32" t="e">
        <f>#REF!</f>
        <v>#REF!</v>
      </c>
      <c r="R211" s="32" t="e">
        <f>#REF!</f>
        <v>#REF!</v>
      </c>
      <c r="S211" s="32" t="e">
        <f>#REF!</f>
        <v>#REF!</v>
      </c>
      <c r="T211" s="32" t="e">
        <f>#REF!</f>
        <v>#REF!</v>
      </c>
      <c r="U211" s="32" t="e">
        <f>#REF!</f>
        <v>#REF!</v>
      </c>
      <c r="V211" s="32" t="e">
        <f>#REF!</f>
        <v>#REF!</v>
      </c>
      <c r="W211" s="32" t="e">
        <f>#REF!</f>
        <v>#REF!</v>
      </c>
      <c r="X211" s="67" t="e">
        <f>#REF!</f>
        <v>#REF!</v>
      </c>
      <c r="Y211" s="59" t="e">
        <f>X211/G205*100</f>
        <v>#REF!</v>
      </c>
    </row>
    <row r="212" spans="1:25" ht="62.25" customHeight="1" outlineLevel="4" thickBot="1">
      <c r="A212" s="145" t="s">
        <v>359</v>
      </c>
      <c r="B212" s="89">
        <v>951</v>
      </c>
      <c r="C212" s="90" t="s">
        <v>55</v>
      </c>
      <c r="D212" s="90" t="s">
        <v>360</v>
      </c>
      <c r="E212" s="90" t="s">
        <v>5</v>
      </c>
      <c r="F212" s="90"/>
      <c r="G212" s="143">
        <f>G213+G214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20.25" customHeight="1" outlineLevel="4" thickBot="1">
      <c r="A213" s="168" t="s">
        <v>96</v>
      </c>
      <c r="B213" s="169">
        <v>951</v>
      </c>
      <c r="C213" s="170" t="s">
        <v>55</v>
      </c>
      <c r="D213" s="170" t="s">
        <v>360</v>
      </c>
      <c r="E213" s="170" t="s">
        <v>92</v>
      </c>
      <c r="F213" s="170"/>
      <c r="G213" s="171"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16.5" outlineLevel="4" thickBot="1">
      <c r="A214" s="87" t="s">
        <v>114</v>
      </c>
      <c r="B214" s="91">
        <v>951</v>
      </c>
      <c r="C214" s="92" t="s">
        <v>55</v>
      </c>
      <c r="D214" s="161" t="s">
        <v>360</v>
      </c>
      <c r="E214" s="92" t="s">
        <v>113</v>
      </c>
      <c r="F214" s="92"/>
      <c r="G214" s="142"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50.25" customHeight="1" outlineLevel="4" thickBot="1">
      <c r="A215" s="145" t="s">
        <v>397</v>
      </c>
      <c r="B215" s="89">
        <v>951</v>
      </c>
      <c r="C215" s="90" t="s">
        <v>55</v>
      </c>
      <c r="D215" s="90" t="s">
        <v>396</v>
      </c>
      <c r="E215" s="90" t="s">
        <v>5</v>
      </c>
      <c r="F215" s="90"/>
      <c r="G215" s="143">
        <f>G216+G217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32.25" outlineLevel="4" thickBot="1">
      <c r="A216" s="168" t="s">
        <v>96</v>
      </c>
      <c r="B216" s="169">
        <v>951</v>
      </c>
      <c r="C216" s="170" t="s">
        <v>55</v>
      </c>
      <c r="D216" s="170" t="s">
        <v>396</v>
      </c>
      <c r="E216" s="170" t="s">
        <v>92</v>
      </c>
      <c r="F216" s="170"/>
      <c r="G216" s="171"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16.5" outlineLevel="4" thickBot="1">
      <c r="A217" s="87" t="s">
        <v>114</v>
      </c>
      <c r="B217" s="91">
        <v>951</v>
      </c>
      <c r="C217" s="92" t="s">
        <v>55</v>
      </c>
      <c r="D217" s="161" t="s">
        <v>396</v>
      </c>
      <c r="E217" s="92" t="s">
        <v>113</v>
      </c>
      <c r="F217" s="92"/>
      <c r="G217" s="142">
        <v>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16.5" outlineLevel="4" thickBot="1">
      <c r="A218" s="8" t="s">
        <v>32</v>
      </c>
      <c r="B218" s="19">
        <v>951</v>
      </c>
      <c r="C218" s="9" t="s">
        <v>11</v>
      </c>
      <c r="D218" s="9" t="s">
        <v>248</v>
      </c>
      <c r="E218" s="9" t="s">
        <v>5</v>
      </c>
      <c r="F218" s="9"/>
      <c r="G218" s="141">
        <f>G219+G226</f>
        <v>7057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32.25" outlineLevel="4" thickBot="1">
      <c r="A219" s="111" t="s">
        <v>131</v>
      </c>
      <c r="B219" s="19">
        <v>951</v>
      </c>
      <c r="C219" s="9" t="s">
        <v>11</v>
      </c>
      <c r="D219" s="9" t="s">
        <v>249</v>
      </c>
      <c r="E219" s="9" t="s">
        <v>5</v>
      </c>
      <c r="F219" s="9"/>
      <c r="G219" s="141">
        <f>G220</f>
        <v>6757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32.25" outlineLevel="4" thickBot="1">
      <c r="A220" s="111" t="s">
        <v>132</v>
      </c>
      <c r="B220" s="19">
        <v>951</v>
      </c>
      <c r="C220" s="9" t="s">
        <v>11</v>
      </c>
      <c r="D220" s="9" t="s">
        <v>250</v>
      </c>
      <c r="E220" s="9" t="s">
        <v>5</v>
      </c>
      <c r="F220" s="9"/>
      <c r="G220" s="141">
        <f>G221</f>
        <v>6757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48" outlineLevel="4" thickBot="1">
      <c r="A221" s="113" t="s">
        <v>398</v>
      </c>
      <c r="B221" s="89">
        <v>951</v>
      </c>
      <c r="C221" s="90" t="s">
        <v>11</v>
      </c>
      <c r="D221" s="90" t="s">
        <v>399</v>
      </c>
      <c r="E221" s="90" t="s">
        <v>5</v>
      </c>
      <c r="F221" s="90"/>
      <c r="G221" s="143">
        <f>G222+G224</f>
        <v>6757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82"/>
      <c r="Y221" s="59"/>
    </row>
    <row r="222" spans="1:25" ht="32.25" outlineLevel="4" thickBot="1">
      <c r="A222" s="5" t="s">
        <v>96</v>
      </c>
      <c r="B222" s="21">
        <v>951</v>
      </c>
      <c r="C222" s="6" t="s">
        <v>11</v>
      </c>
      <c r="D222" s="6" t="s">
        <v>399</v>
      </c>
      <c r="E222" s="6" t="s">
        <v>91</v>
      </c>
      <c r="F222" s="6"/>
      <c r="G222" s="146">
        <f>G223</f>
        <v>6700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82"/>
      <c r="Y222" s="59"/>
    </row>
    <row r="223" spans="1:25" ht="32.25" outlineLevel="4" thickBot="1">
      <c r="A223" s="87" t="s">
        <v>97</v>
      </c>
      <c r="B223" s="91">
        <v>951</v>
      </c>
      <c r="C223" s="92" t="s">
        <v>11</v>
      </c>
      <c r="D223" s="92" t="s">
        <v>399</v>
      </c>
      <c r="E223" s="92" t="s">
        <v>92</v>
      </c>
      <c r="F223" s="92"/>
      <c r="G223" s="142">
        <v>6700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2"/>
      <c r="Y223" s="59"/>
    </row>
    <row r="224" spans="1:25" ht="16.5" outlineLevel="4" thickBot="1">
      <c r="A224" s="5" t="s">
        <v>362</v>
      </c>
      <c r="B224" s="21">
        <v>951</v>
      </c>
      <c r="C224" s="6" t="s">
        <v>11</v>
      </c>
      <c r="D224" s="6" t="s">
        <v>399</v>
      </c>
      <c r="E224" s="6" t="s">
        <v>364</v>
      </c>
      <c r="F224" s="92"/>
      <c r="G224" s="146">
        <f>G225</f>
        <v>57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2"/>
      <c r="Y224" s="59"/>
    </row>
    <row r="225" spans="1:25" ht="48" outlineLevel="4" thickBot="1">
      <c r="A225" s="87" t="s">
        <v>363</v>
      </c>
      <c r="B225" s="91">
        <v>951</v>
      </c>
      <c r="C225" s="92" t="s">
        <v>11</v>
      </c>
      <c r="D225" s="92" t="s">
        <v>399</v>
      </c>
      <c r="E225" s="92" t="s">
        <v>365</v>
      </c>
      <c r="F225" s="92"/>
      <c r="G225" s="142">
        <v>57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2"/>
      <c r="Y225" s="59"/>
    </row>
    <row r="226" spans="1:25" ht="16.5" outlineLevel="5" thickBot="1">
      <c r="A226" s="13" t="s">
        <v>141</v>
      </c>
      <c r="B226" s="19">
        <v>951</v>
      </c>
      <c r="C226" s="9" t="s">
        <v>11</v>
      </c>
      <c r="D226" s="9" t="s">
        <v>248</v>
      </c>
      <c r="E226" s="9" t="s">
        <v>5</v>
      </c>
      <c r="F226" s="9"/>
      <c r="G226" s="141">
        <f>G227+G233</f>
        <v>300</v>
      </c>
      <c r="H226" s="2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4"/>
      <c r="X226" s="65">
        <v>110.26701</v>
      </c>
      <c r="Y226" s="59">
        <f>X226/G218*100</f>
        <v>1.5625196259033585</v>
      </c>
    </row>
    <row r="227" spans="1:25" ht="32.25" outlineLevel="5" thickBot="1">
      <c r="A227" s="93" t="s">
        <v>219</v>
      </c>
      <c r="B227" s="89">
        <v>951</v>
      </c>
      <c r="C227" s="90" t="s">
        <v>11</v>
      </c>
      <c r="D227" s="90" t="s">
        <v>279</v>
      </c>
      <c r="E227" s="90" t="s">
        <v>5</v>
      </c>
      <c r="F227" s="90"/>
      <c r="G227" s="143">
        <f>G228+G231</f>
        <v>100</v>
      </c>
      <c r="H227" s="2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4"/>
      <c r="X227" s="65"/>
      <c r="Y227" s="59"/>
    </row>
    <row r="228" spans="1:25" ht="48" outlineLevel="5" thickBot="1">
      <c r="A228" s="5" t="s">
        <v>151</v>
      </c>
      <c r="B228" s="21">
        <v>951</v>
      </c>
      <c r="C228" s="6" t="s">
        <v>11</v>
      </c>
      <c r="D228" s="6" t="s">
        <v>280</v>
      </c>
      <c r="E228" s="6" t="s">
        <v>5</v>
      </c>
      <c r="F228" s="6"/>
      <c r="G228" s="146">
        <f>G229</f>
        <v>50</v>
      </c>
      <c r="H228" s="31">
        <f aca="true" t="shared" si="30" ref="H228:X228">H229</f>
        <v>0</v>
      </c>
      <c r="I228" s="31">
        <f t="shared" si="30"/>
        <v>0</v>
      </c>
      <c r="J228" s="31">
        <f t="shared" si="30"/>
        <v>0</v>
      </c>
      <c r="K228" s="31">
        <f t="shared" si="30"/>
        <v>0</v>
      </c>
      <c r="L228" s="31">
        <f t="shared" si="30"/>
        <v>0</v>
      </c>
      <c r="M228" s="31">
        <f t="shared" si="30"/>
        <v>0</v>
      </c>
      <c r="N228" s="31">
        <f t="shared" si="30"/>
        <v>0</v>
      </c>
      <c r="O228" s="31">
        <f t="shared" si="30"/>
        <v>0</v>
      </c>
      <c r="P228" s="31">
        <f t="shared" si="30"/>
        <v>0</v>
      </c>
      <c r="Q228" s="31">
        <f t="shared" si="30"/>
        <v>0</v>
      </c>
      <c r="R228" s="31">
        <f t="shared" si="30"/>
        <v>0</v>
      </c>
      <c r="S228" s="31">
        <f t="shared" si="30"/>
        <v>0</v>
      </c>
      <c r="T228" s="31">
        <f t="shared" si="30"/>
        <v>0</v>
      </c>
      <c r="U228" s="31">
        <f t="shared" si="30"/>
        <v>0</v>
      </c>
      <c r="V228" s="31">
        <f t="shared" si="30"/>
        <v>0</v>
      </c>
      <c r="W228" s="31">
        <f t="shared" si="30"/>
        <v>0</v>
      </c>
      <c r="X228" s="66">
        <f t="shared" si="30"/>
        <v>2639.87191</v>
      </c>
      <c r="Y228" s="59" t="e">
        <f>X228/#REF!*100</f>
        <v>#REF!</v>
      </c>
    </row>
    <row r="229" spans="1:25" ht="18.75" customHeight="1" outlineLevel="5" thickBot="1">
      <c r="A229" s="87" t="s">
        <v>96</v>
      </c>
      <c r="B229" s="91">
        <v>951</v>
      </c>
      <c r="C229" s="92" t="s">
        <v>11</v>
      </c>
      <c r="D229" s="92" t="s">
        <v>280</v>
      </c>
      <c r="E229" s="92" t="s">
        <v>91</v>
      </c>
      <c r="F229" s="92"/>
      <c r="G229" s="142">
        <f>G230</f>
        <v>50</v>
      </c>
      <c r="H229" s="26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44"/>
      <c r="X229" s="65">
        <v>2639.87191</v>
      </c>
      <c r="Y229" s="59" t="e">
        <f>X229/#REF!*100</f>
        <v>#REF!</v>
      </c>
    </row>
    <row r="230" spans="1:25" ht="32.25" outlineLevel="5" thickBot="1">
      <c r="A230" s="87" t="s">
        <v>97</v>
      </c>
      <c r="B230" s="91">
        <v>951</v>
      </c>
      <c r="C230" s="92" t="s">
        <v>11</v>
      </c>
      <c r="D230" s="92" t="s">
        <v>280</v>
      </c>
      <c r="E230" s="92" t="s">
        <v>92</v>
      </c>
      <c r="F230" s="92"/>
      <c r="G230" s="142">
        <v>50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5" thickBot="1">
      <c r="A231" s="5" t="s">
        <v>152</v>
      </c>
      <c r="B231" s="21">
        <v>951</v>
      </c>
      <c r="C231" s="6" t="s">
        <v>11</v>
      </c>
      <c r="D231" s="6" t="s">
        <v>379</v>
      </c>
      <c r="E231" s="6" t="s">
        <v>5</v>
      </c>
      <c r="F231" s="6"/>
      <c r="G231" s="146">
        <f>G232</f>
        <v>50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97.5" customHeight="1" outlineLevel="5" thickBot="1">
      <c r="A232" s="155" t="s">
        <v>361</v>
      </c>
      <c r="B232" s="91">
        <v>951</v>
      </c>
      <c r="C232" s="92" t="s">
        <v>11</v>
      </c>
      <c r="D232" s="161" t="s">
        <v>379</v>
      </c>
      <c r="E232" s="161" t="s">
        <v>353</v>
      </c>
      <c r="F232" s="161"/>
      <c r="G232" s="162">
        <v>50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48" outlineLevel="6" thickBot="1">
      <c r="A233" s="93" t="s">
        <v>374</v>
      </c>
      <c r="B233" s="89">
        <v>951</v>
      </c>
      <c r="C233" s="90" t="s">
        <v>11</v>
      </c>
      <c r="D233" s="90" t="s">
        <v>377</v>
      </c>
      <c r="E233" s="90" t="s">
        <v>5</v>
      </c>
      <c r="F233" s="92"/>
      <c r="G233" s="143">
        <f>G234</f>
        <v>200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73"/>
      <c r="Y233" s="59"/>
    </row>
    <row r="234" spans="1:25" ht="32.25" outlineLevel="6" thickBot="1">
      <c r="A234" s="5" t="s">
        <v>96</v>
      </c>
      <c r="B234" s="21">
        <v>951</v>
      </c>
      <c r="C234" s="6" t="s">
        <v>11</v>
      </c>
      <c r="D234" s="6" t="s">
        <v>378</v>
      </c>
      <c r="E234" s="6" t="s">
        <v>91</v>
      </c>
      <c r="F234" s="92"/>
      <c r="G234" s="146">
        <f>G235</f>
        <v>200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73"/>
      <c r="Y234" s="59"/>
    </row>
    <row r="235" spans="1:25" ht="32.25" outlineLevel="6" thickBot="1">
      <c r="A235" s="98" t="s">
        <v>97</v>
      </c>
      <c r="B235" s="91">
        <v>951</v>
      </c>
      <c r="C235" s="92" t="s">
        <v>11</v>
      </c>
      <c r="D235" s="92" t="s">
        <v>378</v>
      </c>
      <c r="E235" s="92" t="s">
        <v>92</v>
      </c>
      <c r="F235" s="92"/>
      <c r="G235" s="142">
        <v>200</v>
      </c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73"/>
      <c r="Y235" s="59"/>
    </row>
    <row r="236" spans="1:25" ht="16.5" outlineLevel="3" thickBot="1">
      <c r="A236" s="107" t="s">
        <v>56</v>
      </c>
      <c r="B236" s="18">
        <v>951</v>
      </c>
      <c r="C236" s="39" t="s">
        <v>48</v>
      </c>
      <c r="D236" s="39" t="s">
        <v>248</v>
      </c>
      <c r="E236" s="39" t="s">
        <v>5</v>
      </c>
      <c r="F236" s="39"/>
      <c r="G236" s="154">
        <f>G256+G237+G244</f>
        <v>22900.72947</v>
      </c>
      <c r="H236" s="31" t="e">
        <f>#REF!+H270</f>
        <v>#REF!</v>
      </c>
      <c r="I236" s="31" t="e">
        <f>#REF!+I270</f>
        <v>#REF!</v>
      </c>
      <c r="J236" s="31" t="e">
        <f>#REF!+J270</f>
        <v>#REF!</v>
      </c>
      <c r="K236" s="31" t="e">
        <f>#REF!+K270</f>
        <v>#REF!</v>
      </c>
      <c r="L236" s="31" t="e">
        <f>#REF!+L270</f>
        <v>#REF!</v>
      </c>
      <c r="M236" s="31" t="e">
        <f>#REF!+M270</f>
        <v>#REF!</v>
      </c>
      <c r="N236" s="31" t="e">
        <f>#REF!+N270</f>
        <v>#REF!</v>
      </c>
      <c r="O236" s="31" t="e">
        <f>#REF!+O270</f>
        <v>#REF!</v>
      </c>
      <c r="P236" s="31" t="e">
        <f>#REF!+P270</f>
        <v>#REF!</v>
      </c>
      <c r="Q236" s="31" t="e">
        <f>#REF!+Q270</f>
        <v>#REF!</v>
      </c>
      <c r="R236" s="31" t="e">
        <f>#REF!+R270</f>
        <v>#REF!</v>
      </c>
      <c r="S236" s="31" t="e">
        <f>#REF!+S270</f>
        <v>#REF!</v>
      </c>
      <c r="T236" s="31" t="e">
        <f>#REF!+T270</f>
        <v>#REF!</v>
      </c>
      <c r="U236" s="31" t="e">
        <f>#REF!+U270</f>
        <v>#REF!</v>
      </c>
      <c r="V236" s="31" t="e">
        <f>#REF!+V270</f>
        <v>#REF!</v>
      </c>
      <c r="W236" s="31" t="e">
        <f>#REF!+W270</f>
        <v>#REF!</v>
      </c>
      <c r="X236" s="66" t="e">
        <f>#REF!+X270</f>
        <v>#REF!</v>
      </c>
      <c r="Y236" s="59" t="e">
        <f>X236/G231*100</f>
        <v>#REF!</v>
      </c>
    </row>
    <row r="237" spans="1:25" ht="16.5" outlineLevel="3" thickBot="1">
      <c r="A237" s="80" t="s">
        <v>206</v>
      </c>
      <c r="B237" s="19">
        <v>951</v>
      </c>
      <c r="C237" s="9" t="s">
        <v>207</v>
      </c>
      <c r="D237" s="9" t="s">
        <v>248</v>
      </c>
      <c r="E237" s="9" t="s">
        <v>5</v>
      </c>
      <c r="F237" s="9"/>
      <c r="G237" s="141">
        <f>G238</f>
        <v>5200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66"/>
      <c r="Y237" s="59"/>
    </row>
    <row r="238" spans="1:25" ht="16.5" outlineLevel="5" thickBot="1">
      <c r="A238" s="13" t="s">
        <v>141</v>
      </c>
      <c r="B238" s="19">
        <v>951</v>
      </c>
      <c r="C238" s="11" t="s">
        <v>207</v>
      </c>
      <c r="D238" s="11" t="s">
        <v>248</v>
      </c>
      <c r="E238" s="11" t="s">
        <v>5</v>
      </c>
      <c r="F238" s="11"/>
      <c r="G238" s="12">
        <f>G239</f>
        <v>5200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113" t="s">
        <v>381</v>
      </c>
      <c r="B239" s="89">
        <v>951</v>
      </c>
      <c r="C239" s="106" t="s">
        <v>207</v>
      </c>
      <c r="D239" s="106" t="s">
        <v>382</v>
      </c>
      <c r="E239" s="106" t="s">
        <v>5</v>
      </c>
      <c r="F239" s="106"/>
      <c r="G239" s="122">
        <f>G240</f>
        <v>5200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29.25" customHeight="1" outlineLevel="5" thickBot="1">
      <c r="A240" s="5" t="s">
        <v>384</v>
      </c>
      <c r="B240" s="21">
        <v>951</v>
      </c>
      <c r="C240" s="6" t="s">
        <v>207</v>
      </c>
      <c r="D240" s="6" t="s">
        <v>383</v>
      </c>
      <c r="E240" s="6" t="s">
        <v>5</v>
      </c>
      <c r="F240" s="11"/>
      <c r="G240" s="7">
        <f>G241</f>
        <v>5200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21" customHeight="1" outlineLevel="5" thickBot="1">
      <c r="A241" s="87" t="s">
        <v>96</v>
      </c>
      <c r="B241" s="91">
        <v>951</v>
      </c>
      <c r="C241" s="92" t="s">
        <v>207</v>
      </c>
      <c r="D241" s="92" t="s">
        <v>383</v>
      </c>
      <c r="E241" s="92" t="s">
        <v>91</v>
      </c>
      <c r="F241" s="11"/>
      <c r="G241" s="97">
        <f>G243+G242</f>
        <v>5200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21" customHeight="1" outlineLevel="5" thickBot="1">
      <c r="A242" s="87" t="s">
        <v>347</v>
      </c>
      <c r="B242" s="91">
        <v>951</v>
      </c>
      <c r="C242" s="92" t="s">
        <v>207</v>
      </c>
      <c r="D242" s="92" t="s">
        <v>383</v>
      </c>
      <c r="E242" s="92" t="s">
        <v>346</v>
      </c>
      <c r="F242" s="11"/>
      <c r="G242" s="97">
        <v>500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87" t="s">
        <v>97</v>
      </c>
      <c r="B243" s="91">
        <v>951</v>
      </c>
      <c r="C243" s="92" t="s">
        <v>207</v>
      </c>
      <c r="D243" s="92" t="s">
        <v>383</v>
      </c>
      <c r="E243" s="92" t="s">
        <v>92</v>
      </c>
      <c r="F243" s="11"/>
      <c r="G243" s="97">
        <v>4700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16.5" outlineLevel="5" thickBot="1">
      <c r="A244" s="80" t="s">
        <v>235</v>
      </c>
      <c r="B244" s="19">
        <v>951</v>
      </c>
      <c r="C244" s="9" t="s">
        <v>237</v>
      </c>
      <c r="D244" s="9" t="s">
        <v>248</v>
      </c>
      <c r="E244" s="9" t="s">
        <v>5</v>
      </c>
      <c r="F244" s="92"/>
      <c r="G244" s="141">
        <f>G245</f>
        <v>16500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16.5" outlineLevel="5" thickBot="1">
      <c r="A245" s="13" t="s">
        <v>153</v>
      </c>
      <c r="B245" s="19">
        <v>951</v>
      </c>
      <c r="C245" s="9" t="s">
        <v>237</v>
      </c>
      <c r="D245" s="9" t="s">
        <v>248</v>
      </c>
      <c r="E245" s="9" t="s">
        <v>5</v>
      </c>
      <c r="F245" s="92"/>
      <c r="G245" s="141">
        <f>G246</f>
        <v>16500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93" t="s">
        <v>220</v>
      </c>
      <c r="B246" s="89">
        <v>951</v>
      </c>
      <c r="C246" s="90" t="s">
        <v>237</v>
      </c>
      <c r="D246" s="90" t="s">
        <v>281</v>
      </c>
      <c r="E246" s="90" t="s">
        <v>5</v>
      </c>
      <c r="F246" s="90"/>
      <c r="G246" s="143">
        <f>G253+G247</f>
        <v>16500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48" outlineLevel="5" thickBot="1">
      <c r="A247" s="5" t="s">
        <v>205</v>
      </c>
      <c r="B247" s="21">
        <v>951</v>
      </c>
      <c r="C247" s="6" t="s">
        <v>237</v>
      </c>
      <c r="D247" s="6" t="s">
        <v>282</v>
      </c>
      <c r="E247" s="6" t="s">
        <v>5</v>
      </c>
      <c r="F247" s="6"/>
      <c r="G247" s="146">
        <f>G248+G251</f>
        <v>15500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9.5" customHeight="1" outlineLevel="5" thickBot="1">
      <c r="A248" s="87" t="s">
        <v>96</v>
      </c>
      <c r="B248" s="91">
        <v>951</v>
      </c>
      <c r="C248" s="92" t="s">
        <v>237</v>
      </c>
      <c r="D248" s="92" t="s">
        <v>282</v>
      </c>
      <c r="E248" s="92" t="s">
        <v>91</v>
      </c>
      <c r="F248" s="92"/>
      <c r="G248" s="142">
        <f>G249+G250</f>
        <v>2700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87" t="s">
        <v>347</v>
      </c>
      <c r="B249" s="91">
        <v>951</v>
      </c>
      <c r="C249" s="92" t="s">
        <v>237</v>
      </c>
      <c r="D249" s="92" t="s">
        <v>282</v>
      </c>
      <c r="E249" s="92" t="s">
        <v>346</v>
      </c>
      <c r="F249" s="92"/>
      <c r="G249" s="142">
        <v>2700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87" t="s">
        <v>97</v>
      </c>
      <c r="B250" s="91">
        <v>951</v>
      </c>
      <c r="C250" s="92" t="s">
        <v>237</v>
      </c>
      <c r="D250" s="92" t="s">
        <v>282</v>
      </c>
      <c r="E250" s="92" t="s">
        <v>92</v>
      </c>
      <c r="F250" s="92"/>
      <c r="G250" s="142"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16.5" outlineLevel="5" thickBot="1">
      <c r="A251" s="87" t="s">
        <v>362</v>
      </c>
      <c r="B251" s="91">
        <v>951</v>
      </c>
      <c r="C251" s="92" t="s">
        <v>237</v>
      </c>
      <c r="D251" s="92" t="s">
        <v>282</v>
      </c>
      <c r="E251" s="92" t="s">
        <v>364</v>
      </c>
      <c r="F251" s="92"/>
      <c r="G251" s="142">
        <f>G252</f>
        <v>12800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48" outlineLevel="5" thickBot="1">
      <c r="A252" s="87" t="s">
        <v>363</v>
      </c>
      <c r="B252" s="91">
        <v>951</v>
      </c>
      <c r="C252" s="92" t="s">
        <v>237</v>
      </c>
      <c r="D252" s="92" t="s">
        <v>282</v>
      </c>
      <c r="E252" s="92" t="s">
        <v>365</v>
      </c>
      <c r="F252" s="92"/>
      <c r="G252" s="142">
        <v>12800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48" outlineLevel="5" thickBot="1">
      <c r="A253" s="5" t="s">
        <v>236</v>
      </c>
      <c r="B253" s="21">
        <v>951</v>
      </c>
      <c r="C253" s="6" t="s">
        <v>237</v>
      </c>
      <c r="D253" s="6" t="s">
        <v>283</v>
      </c>
      <c r="E253" s="6" t="s">
        <v>5</v>
      </c>
      <c r="F253" s="6"/>
      <c r="G253" s="146">
        <f>G254</f>
        <v>1000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18.75" customHeight="1" outlineLevel="5" thickBot="1">
      <c r="A254" s="87" t="s">
        <v>96</v>
      </c>
      <c r="B254" s="91">
        <v>951</v>
      </c>
      <c r="C254" s="92" t="s">
        <v>237</v>
      </c>
      <c r="D254" s="92" t="s">
        <v>283</v>
      </c>
      <c r="E254" s="92" t="s">
        <v>91</v>
      </c>
      <c r="F254" s="92"/>
      <c r="G254" s="142">
        <f>G255</f>
        <v>1000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87" t="s">
        <v>97</v>
      </c>
      <c r="B255" s="91">
        <v>951</v>
      </c>
      <c r="C255" s="92" t="s">
        <v>237</v>
      </c>
      <c r="D255" s="92" t="s">
        <v>283</v>
      </c>
      <c r="E255" s="92" t="s">
        <v>92</v>
      </c>
      <c r="F255" s="92"/>
      <c r="G255" s="142">
        <v>1000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16.5" customHeight="1" outlineLevel="5" thickBot="1">
      <c r="A256" s="8" t="s">
        <v>33</v>
      </c>
      <c r="B256" s="19">
        <v>951</v>
      </c>
      <c r="C256" s="9" t="s">
        <v>12</v>
      </c>
      <c r="D256" s="9" t="s">
        <v>248</v>
      </c>
      <c r="E256" s="9" t="s">
        <v>5</v>
      </c>
      <c r="F256" s="9"/>
      <c r="G256" s="141">
        <f>G257</f>
        <v>1200.72947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111" t="s">
        <v>131</v>
      </c>
      <c r="B257" s="19">
        <v>951</v>
      </c>
      <c r="C257" s="9" t="s">
        <v>12</v>
      </c>
      <c r="D257" s="9" t="s">
        <v>249</v>
      </c>
      <c r="E257" s="9" t="s">
        <v>5</v>
      </c>
      <c r="F257" s="9"/>
      <c r="G257" s="141">
        <f>G258</f>
        <v>1200.72947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111" t="s">
        <v>132</v>
      </c>
      <c r="B258" s="19">
        <v>951</v>
      </c>
      <c r="C258" s="9" t="s">
        <v>12</v>
      </c>
      <c r="D258" s="9" t="s">
        <v>250</v>
      </c>
      <c r="E258" s="9" t="s">
        <v>5</v>
      </c>
      <c r="F258" s="9"/>
      <c r="G258" s="141">
        <f>G259+G265</f>
        <v>1200.72947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48" outlineLevel="5" thickBot="1">
      <c r="A259" s="113" t="s">
        <v>189</v>
      </c>
      <c r="B259" s="89">
        <v>951</v>
      </c>
      <c r="C259" s="90" t="s">
        <v>12</v>
      </c>
      <c r="D259" s="90" t="s">
        <v>284</v>
      </c>
      <c r="E259" s="90" t="s">
        <v>5</v>
      </c>
      <c r="F259" s="90"/>
      <c r="G259" s="177">
        <f>G260+G263</f>
        <v>0.72947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5" t="s">
        <v>90</v>
      </c>
      <c r="B260" s="21">
        <v>951</v>
      </c>
      <c r="C260" s="6" t="s">
        <v>12</v>
      </c>
      <c r="D260" s="6" t="s">
        <v>284</v>
      </c>
      <c r="E260" s="6" t="s">
        <v>87</v>
      </c>
      <c r="F260" s="6"/>
      <c r="G260" s="146">
        <f>G261+G262</f>
        <v>0.61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19.5" customHeight="1" outlineLevel="5" thickBot="1">
      <c r="A261" s="87" t="s">
        <v>245</v>
      </c>
      <c r="B261" s="91">
        <v>951</v>
      </c>
      <c r="C261" s="92" t="s">
        <v>12</v>
      </c>
      <c r="D261" s="92" t="s">
        <v>284</v>
      </c>
      <c r="E261" s="92" t="s">
        <v>88</v>
      </c>
      <c r="F261" s="92"/>
      <c r="G261" s="142">
        <v>0.47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48" outlineLevel="5" thickBot="1">
      <c r="A262" s="87" t="s">
        <v>240</v>
      </c>
      <c r="B262" s="91">
        <v>951</v>
      </c>
      <c r="C262" s="92" t="s">
        <v>12</v>
      </c>
      <c r="D262" s="92" t="s">
        <v>284</v>
      </c>
      <c r="E262" s="92" t="s">
        <v>241</v>
      </c>
      <c r="F262" s="92"/>
      <c r="G262" s="142">
        <v>0.14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32.25" outlineLevel="5" thickBot="1">
      <c r="A263" s="5" t="s">
        <v>96</v>
      </c>
      <c r="B263" s="21">
        <v>951</v>
      </c>
      <c r="C263" s="6" t="s">
        <v>12</v>
      </c>
      <c r="D263" s="6" t="s">
        <v>284</v>
      </c>
      <c r="E263" s="6" t="s">
        <v>91</v>
      </c>
      <c r="F263" s="6"/>
      <c r="G263" s="146">
        <f>G264</f>
        <v>0.11947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87" t="s">
        <v>97</v>
      </c>
      <c r="B264" s="91">
        <v>951</v>
      </c>
      <c r="C264" s="92" t="s">
        <v>12</v>
      </c>
      <c r="D264" s="92" t="s">
        <v>284</v>
      </c>
      <c r="E264" s="92" t="s">
        <v>92</v>
      </c>
      <c r="F264" s="92"/>
      <c r="G264" s="176">
        <v>0.11947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18.75" customHeight="1" outlineLevel="5" thickBot="1">
      <c r="A265" s="93" t="s">
        <v>208</v>
      </c>
      <c r="B265" s="89">
        <v>951</v>
      </c>
      <c r="C265" s="90" t="s">
        <v>12</v>
      </c>
      <c r="D265" s="90" t="s">
        <v>285</v>
      </c>
      <c r="E265" s="90" t="s">
        <v>5</v>
      </c>
      <c r="F265" s="90"/>
      <c r="G265" s="16">
        <f>G266</f>
        <v>1200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18.75" customHeight="1" outlineLevel="5" thickBot="1">
      <c r="A266" s="5" t="s">
        <v>96</v>
      </c>
      <c r="B266" s="21">
        <v>951</v>
      </c>
      <c r="C266" s="6" t="s">
        <v>12</v>
      </c>
      <c r="D266" s="6" t="s">
        <v>285</v>
      </c>
      <c r="E266" s="6" t="s">
        <v>91</v>
      </c>
      <c r="F266" s="6"/>
      <c r="G266" s="7">
        <f>G267</f>
        <v>1200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87" t="s">
        <v>97</v>
      </c>
      <c r="B267" s="91">
        <v>951</v>
      </c>
      <c r="C267" s="92" t="s">
        <v>12</v>
      </c>
      <c r="D267" s="92" t="s">
        <v>285</v>
      </c>
      <c r="E267" s="92" t="s">
        <v>92</v>
      </c>
      <c r="F267" s="92"/>
      <c r="G267" s="97">
        <v>1200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19.5" outlineLevel="5" thickBot="1">
      <c r="A268" s="107" t="s">
        <v>47</v>
      </c>
      <c r="B268" s="18">
        <v>951</v>
      </c>
      <c r="C268" s="14" t="s">
        <v>46</v>
      </c>
      <c r="D268" s="14" t="s">
        <v>248</v>
      </c>
      <c r="E268" s="14" t="s">
        <v>5</v>
      </c>
      <c r="F268" s="14"/>
      <c r="G268" s="140">
        <f>G269+G275+G280</f>
        <v>14789.5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16.5" outlineLevel="5" thickBot="1">
      <c r="A269" s="123" t="s">
        <v>366</v>
      </c>
      <c r="B269" s="18">
        <v>951</v>
      </c>
      <c r="C269" s="39" t="s">
        <v>367</v>
      </c>
      <c r="D269" s="39" t="s">
        <v>248</v>
      </c>
      <c r="E269" s="39" t="s">
        <v>5</v>
      </c>
      <c r="F269" s="39"/>
      <c r="G269" s="154">
        <f>G270</f>
        <v>12906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4" thickBot="1">
      <c r="A270" s="80" t="s">
        <v>197</v>
      </c>
      <c r="B270" s="19">
        <v>951</v>
      </c>
      <c r="C270" s="9" t="s">
        <v>367</v>
      </c>
      <c r="D270" s="9" t="s">
        <v>286</v>
      </c>
      <c r="E270" s="9" t="s">
        <v>5</v>
      </c>
      <c r="F270" s="9"/>
      <c r="G270" s="141">
        <f>G271</f>
        <v>12906</v>
      </c>
      <c r="H270" s="32">
        <f aca="true" t="shared" si="31" ref="H270:X270">H271+H273</f>
        <v>0</v>
      </c>
      <c r="I270" s="32">
        <f t="shared" si="31"/>
        <v>0</v>
      </c>
      <c r="J270" s="32">
        <f t="shared" si="31"/>
        <v>0</v>
      </c>
      <c r="K270" s="32">
        <f t="shared" si="31"/>
        <v>0</v>
      </c>
      <c r="L270" s="32">
        <f t="shared" si="31"/>
        <v>0</v>
      </c>
      <c r="M270" s="32">
        <f t="shared" si="31"/>
        <v>0</v>
      </c>
      <c r="N270" s="32">
        <f t="shared" si="31"/>
        <v>0</v>
      </c>
      <c r="O270" s="32">
        <f t="shared" si="31"/>
        <v>0</v>
      </c>
      <c r="P270" s="32">
        <f t="shared" si="31"/>
        <v>0</v>
      </c>
      <c r="Q270" s="32">
        <f t="shared" si="31"/>
        <v>0</v>
      </c>
      <c r="R270" s="32">
        <f t="shared" si="31"/>
        <v>0</v>
      </c>
      <c r="S270" s="32">
        <f t="shared" si="31"/>
        <v>0</v>
      </c>
      <c r="T270" s="32">
        <f t="shared" si="31"/>
        <v>0</v>
      </c>
      <c r="U270" s="32">
        <f t="shared" si="31"/>
        <v>0</v>
      </c>
      <c r="V270" s="32">
        <f t="shared" si="31"/>
        <v>0</v>
      </c>
      <c r="W270" s="32">
        <f t="shared" si="31"/>
        <v>0</v>
      </c>
      <c r="X270" s="32">
        <f t="shared" si="31"/>
        <v>5000</v>
      </c>
      <c r="Y270" s="59" t="e">
        <f>X270/#REF!*100</f>
        <v>#REF!</v>
      </c>
    </row>
    <row r="271" spans="1:25" ht="33" customHeight="1" outlineLevel="5" thickBot="1">
      <c r="A271" s="124" t="s">
        <v>154</v>
      </c>
      <c r="B271" s="131">
        <v>951</v>
      </c>
      <c r="C271" s="90" t="s">
        <v>367</v>
      </c>
      <c r="D271" s="90" t="s">
        <v>287</v>
      </c>
      <c r="E271" s="90" t="s">
        <v>5</v>
      </c>
      <c r="F271" s="94"/>
      <c r="G271" s="143">
        <f>G272</f>
        <v>12906</v>
      </c>
      <c r="H271" s="26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44"/>
      <c r="X271" s="65">
        <v>0</v>
      </c>
      <c r="Y271" s="59" t="e">
        <f>X271/#REF!*100</f>
        <v>#REF!</v>
      </c>
    </row>
    <row r="272" spans="1:25" ht="22.5" customHeight="1" outlineLevel="5" thickBot="1">
      <c r="A272" s="5" t="s">
        <v>116</v>
      </c>
      <c r="B272" s="21">
        <v>951</v>
      </c>
      <c r="C272" s="6" t="s">
        <v>367</v>
      </c>
      <c r="D272" s="6" t="s">
        <v>287</v>
      </c>
      <c r="E272" s="6" t="s">
        <v>5</v>
      </c>
      <c r="F272" s="78"/>
      <c r="G272" s="146">
        <f>G273+G274</f>
        <v>12906</v>
      </c>
      <c r="H272" s="26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44"/>
      <c r="X272" s="65"/>
      <c r="Y272" s="59"/>
    </row>
    <row r="273" spans="1:25" ht="48" outlineLevel="5" thickBot="1">
      <c r="A273" s="95" t="s">
        <v>198</v>
      </c>
      <c r="B273" s="133">
        <v>951</v>
      </c>
      <c r="C273" s="92" t="s">
        <v>367</v>
      </c>
      <c r="D273" s="92" t="s">
        <v>287</v>
      </c>
      <c r="E273" s="92" t="s">
        <v>85</v>
      </c>
      <c r="F273" s="96"/>
      <c r="G273" s="142">
        <v>12906</v>
      </c>
      <c r="H273" s="26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44"/>
      <c r="X273" s="65">
        <v>5000</v>
      </c>
      <c r="Y273" s="59" t="e">
        <f>X273/#REF!*100</f>
        <v>#REF!</v>
      </c>
    </row>
    <row r="274" spans="1:25" ht="19.5" outlineLevel="5" thickBot="1">
      <c r="A274" s="95" t="s">
        <v>83</v>
      </c>
      <c r="B274" s="133">
        <v>951</v>
      </c>
      <c r="C274" s="92" t="s">
        <v>367</v>
      </c>
      <c r="D274" s="92" t="s">
        <v>333</v>
      </c>
      <c r="E274" s="92" t="s">
        <v>84</v>
      </c>
      <c r="F274" s="96"/>
      <c r="G274" s="142">
        <v>0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32.25" outlineLevel="5" thickBot="1">
      <c r="A275" s="123" t="s">
        <v>58</v>
      </c>
      <c r="B275" s="18">
        <v>951</v>
      </c>
      <c r="C275" s="39" t="s">
        <v>57</v>
      </c>
      <c r="D275" s="39" t="s">
        <v>248</v>
      </c>
      <c r="E275" s="39" t="s">
        <v>5</v>
      </c>
      <c r="F275" s="39"/>
      <c r="G275" s="118">
        <f>G276</f>
        <v>31.5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19.5" outlineLevel="6" thickBot="1">
      <c r="A276" s="8" t="s">
        <v>221</v>
      </c>
      <c r="B276" s="19">
        <v>951</v>
      </c>
      <c r="C276" s="9" t="s">
        <v>57</v>
      </c>
      <c r="D276" s="9" t="s">
        <v>288</v>
      </c>
      <c r="E276" s="9" t="s">
        <v>5</v>
      </c>
      <c r="F276" s="9"/>
      <c r="G276" s="10">
        <f>G277</f>
        <v>31.5</v>
      </c>
      <c r="H276" s="29">
        <f aca="true" t="shared" si="32" ref="H276:X276">H284+H289</f>
        <v>0</v>
      </c>
      <c r="I276" s="29">
        <f t="shared" si="32"/>
        <v>0</v>
      </c>
      <c r="J276" s="29">
        <f t="shared" si="32"/>
        <v>0</v>
      </c>
      <c r="K276" s="29">
        <f t="shared" si="32"/>
        <v>0</v>
      </c>
      <c r="L276" s="29">
        <f t="shared" si="32"/>
        <v>0</v>
      </c>
      <c r="M276" s="29">
        <f t="shared" si="32"/>
        <v>0</v>
      </c>
      <c r="N276" s="29">
        <f t="shared" si="32"/>
        <v>0</v>
      </c>
      <c r="O276" s="29">
        <f t="shared" si="32"/>
        <v>0</v>
      </c>
      <c r="P276" s="29">
        <f t="shared" si="32"/>
        <v>0</v>
      </c>
      <c r="Q276" s="29">
        <f t="shared" si="32"/>
        <v>0</v>
      </c>
      <c r="R276" s="29">
        <f t="shared" si="32"/>
        <v>0</v>
      </c>
      <c r="S276" s="29">
        <f t="shared" si="32"/>
        <v>0</v>
      </c>
      <c r="T276" s="29">
        <f t="shared" si="32"/>
        <v>0</v>
      </c>
      <c r="U276" s="29">
        <f t="shared" si="32"/>
        <v>0</v>
      </c>
      <c r="V276" s="29">
        <f t="shared" si="32"/>
        <v>0</v>
      </c>
      <c r="W276" s="29">
        <f t="shared" si="32"/>
        <v>0</v>
      </c>
      <c r="X276" s="73">
        <f t="shared" si="32"/>
        <v>1409.01825</v>
      </c>
      <c r="Y276" s="59">
        <f>X276/G270*100</f>
        <v>10.917544165504417</v>
      </c>
    </row>
    <row r="277" spans="1:25" ht="33" customHeight="1" outlineLevel="6" thickBot="1">
      <c r="A277" s="113" t="s">
        <v>155</v>
      </c>
      <c r="B277" s="89">
        <v>951</v>
      </c>
      <c r="C277" s="90" t="s">
        <v>57</v>
      </c>
      <c r="D277" s="90" t="s">
        <v>289</v>
      </c>
      <c r="E277" s="90" t="s">
        <v>5</v>
      </c>
      <c r="F277" s="90"/>
      <c r="G277" s="16">
        <f>G278</f>
        <v>31.5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3"/>
      <c r="Y277" s="59"/>
    </row>
    <row r="278" spans="1:25" ht="19.5" customHeight="1" outlineLevel="6" thickBot="1">
      <c r="A278" s="5" t="s">
        <v>96</v>
      </c>
      <c r="B278" s="21">
        <v>951</v>
      </c>
      <c r="C278" s="6" t="s">
        <v>57</v>
      </c>
      <c r="D278" s="6" t="s">
        <v>289</v>
      </c>
      <c r="E278" s="6" t="s">
        <v>91</v>
      </c>
      <c r="F278" s="6"/>
      <c r="G278" s="7">
        <f>G279</f>
        <v>31.5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3"/>
      <c r="Y278" s="59"/>
    </row>
    <row r="279" spans="1:25" ht="32.25" outlineLevel="6" thickBot="1">
      <c r="A279" s="87" t="s">
        <v>97</v>
      </c>
      <c r="B279" s="91">
        <v>951</v>
      </c>
      <c r="C279" s="92" t="s">
        <v>57</v>
      </c>
      <c r="D279" s="92" t="s">
        <v>289</v>
      </c>
      <c r="E279" s="92" t="s">
        <v>92</v>
      </c>
      <c r="F279" s="92"/>
      <c r="G279" s="97">
        <v>31.5</v>
      </c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3"/>
      <c r="Y279" s="59"/>
    </row>
    <row r="280" spans="1:25" ht="19.5" outlineLevel="6" thickBot="1">
      <c r="A280" s="123" t="s">
        <v>34</v>
      </c>
      <c r="B280" s="18">
        <v>951</v>
      </c>
      <c r="C280" s="39" t="s">
        <v>13</v>
      </c>
      <c r="D280" s="39" t="s">
        <v>248</v>
      </c>
      <c r="E280" s="39" t="s">
        <v>5</v>
      </c>
      <c r="F280" s="39"/>
      <c r="G280" s="154">
        <f>G281</f>
        <v>1852</v>
      </c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3"/>
      <c r="Y280" s="59"/>
    </row>
    <row r="281" spans="1:25" ht="32.25" outlineLevel="6" thickBot="1">
      <c r="A281" s="111" t="s">
        <v>131</v>
      </c>
      <c r="B281" s="19">
        <v>951</v>
      </c>
      <c r="C281" s="9" t="s">
        <v>13</v>
      </c>
      <c r="D281" s="9" t="s">
        <v>249</v>
      </c>
      <c r="E281" s="9" t="s">
        <v>5</v>
      </c>
      <c r="F281" s="9"/>
      <c r="G281" s="141">
        <f>G282</f>
        <v>1852</v>
      </c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3"/>
      <c r="Y281" s="59"/>
    </row>
    <row r="282" spans="1:25" ht="32.25" outlineLevel="6" thickBot="1">
      <c r="A282" s="111" t="s">
        <v>132</v>
      </c>
      <c r="B282" s="19">
        <v>951</v>
      </c>
      <c r="C282" s="11" t="s">
        <v>13</v>
      </c>
      <c r="D282" s="11" t="s">
        <v>250</v>
      </c>
      <c r="E282" s="11" t="s">
        <v>5</v>
      </c>
      <c r="F282" s="11"/>
      <c r="G282" s="144">
        <f>G283</f>
        <v>1852</v>
      </c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3"/>
      <c r="Y282" s="59"/>
    </row>
    <row r="283" spans="1:25" ht="48" outlineLevel="6" thickBot="1">
      <c r="A283" s="112" t="s">
        <v>196</v>
      </c>
      <c r="B283" s="129">
        <v>951</v>
      </c>
      <c r="C283" s="90" t="s">
        <v>13</v>
      </c>
      <c r="D283" s="90" t="s">
        <v>252</v>
      </c>
      <c r="E283" s="90" t="s">
        <v>5</v>
      </c>
      <c r="F283" s="90"/>
      <c r="G283" s="143">
        <f>G284+G288</f>
        <v>1852</v>
      </c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3"/>
      <c r="Y283" s="59"/>
    </row>
    <row r="284" spans="1:25" ht="32.25" outlineLevel="6" thickBot="1">
      <c r="A284" s="5" t="s">
        <v>90</v>
      </c>
      <c r="B284" s="21">
        <v>951</v>
      </c>
      <c r="C284" s="6" t="s">
        <v>13</v>
      </c>
      <c r="D284" s="6" t="s">
        <v>252</v>
      </c>
      <c r="E284" s="6" t="s">
        <v>87</v>
      </c>
      <c r="F284" s="6"/>
      <c r="G284" s="146">
        <f>G285+G286+G287</f>
        <v>1852</v>
      </c>
      <c r="H284" s="10">
        <f aca="true" t="shared" si="33" ref="H284:X285">H285</f>
        <v>0</v>
      </c>
      <c r="I284" s="10">
        <f t="shared" si="33"/>
        <v>0</v>
      </c>
      <c r="J284" s="10">
        <f t="shared" si="33"/>
        <v>0</v>
      </c>
      <c r="K284" s="10">
        <f t="shared" si="33"/>
        <v>0</v>
      </c>
      <c r="L284" s="10">
        <f t="shared" si="33"/>
        <v>0</v>
      </c>
      <c r="M284" s="10">
        <f t="shared" si="33"/>
        <v>0</v>
      </c>
      <c r="N284" s="10">
        <f t="shared" si="33"/>
        <v>0</v>
      </c>
      <c r="O284" s="10">
        <f t="shared" si="33"/>
        <v>0</v>
      </c>
      <c r="P284" s="10">
        <f t="shared" si="33"/>
        <v>0</v>
      </c>
      <c r="Q284" s="10">
        <f t="shared" si="33"/>
        <v>0</v>
      </c>
      <c r="R284" s="10">
        <f t="shared" si="33"/>
        <v>0</v>
      </c>
      <c r="S284" s="10">
        <f t="shared" si="33"/>
        <v>0</v>
      </c>
      <c r="T284" s="10">
        <f t="shared" si="33"/>
        <v>0</v>
      </c>
      <c r="U284" s="10">
        <f t="shared" si="33"/>
        <v>0</v>
      </c>
      <c r="V284" s="10">
        <f t="shared" si="33"/>
        <v>0</v>
      </c>
      <c r="W284" s="10">
        <f t="shared" si="33"/>
        <v>0</v>
      </c>
      <c r="X284" s="66">
        <f t="shared" si="33"/>
        <v>0</v>
      </c>
      <c r="Y284" s="59">
        <f>X284/G278*100</f>
        <v>0</v>
      </c>
    </row>
    <row r="285" spans="1:25" ht="15" customHeight="1" outlineLevel="6" thickBot="1">
      <c r="A285" s="87" t="s">
        <v>245</v>
      </c>
      <c r="B285" s="91">
        <v>951</v>
      </c>
      <c r="C285" s="92" t="s">
        <v>13</v>
      </c>
      <c r="D285" s="92" t="s">
        <v>252</v>
      </c>
      <c r="E285" s="92" t="s">
        <v>88</v>
      </c>
      <c r="F285" s="92"/>
      <c r="G285" s="142">
        <v>1417.4</v>
      </c>
      <c r="H285" s="12">
        <f t="shared" si="33"/>
        <v>0</v>
      </c>
      <c r="I285" s="12">
        <f t="shared" si="33"/>
        <v>0</v>
      </c>
      <c r="J285" s="12">
        <f t="shared" si="33"/>
        <v>0</v>
      </c>
      <c r="K285" s="12">
        <f t="shared" si="33"/>
        <v>0</v>
      </c>
      <c r="L285" s="12">
        <f t="shared" si="33"/>
        <v>0</v>
      </c>
      <c r="M285" s="12">
        <f t="shared" si="33"/>
        <v>0</v>
      </c>
      <c r="N285" s="12">
        <f t="shared" si="33"/>
        <v>0</v>
      </c>
      <c r="O285" s="12">
        <f t="shared" si="33"/>
        <v>0</v>
      </c>
      <c r="P285" s="12">
        <f t="shared" si="33"/>
        <v>0</v>
      </c>
      <c r="Q285" s="12">
        <f t="shared" si="33"/>
        <v>0</v>
      </c>
      <c r="R285" s="12">
        <f t="shared" si="33"/>
        <v>0</v>
      </c>
      <c r="S285" s="12">
        <f t="shared" si="33"/>
        <v>0</v>
      </c>
      <c r="T285" s="12">
        <f t="shared" si="33"/>
        <v>0</v>
      </c>
      <c r="U285" s="12">
        <f t="shared" si="33"/>
        <v>0</v>
      </c>
      <c r="V285" s="12">
        <f t="shared" si="33"/>
        <v>0</v>
      </c>
      <c r="W285" s="12">
        <f t="shared" si="33"/>
        <v>0</v>
      </c>
      <c r="X285" s="67">
        <f t="shared" si="33"/>
        <v>0</v>
      </c>
      <c r="Y285" s="59">
        <f>X285/G279*100</f>
        <v>0</v>
      </c>
    </row>
    <row r="286" spans="1:25" ht="36" customHeight="1" outlineLevel="6" thickBot="1">
      <c r="A286" s="87" t="s">
        <v>247</v>
      </c>
      <c r="B286" s="91">
        <v>951</v>
      </c>
      <c r="C286" s="92" t="s">
        <v>13</v>
      </c>
      <c r="D286" s="92" t="s">
        <v>252</v>
      </c>
      <c r="E286" s="92" t="s">
        <v>89</v>
      </c>
      <c r="F286" s="92"/>
      <c r="G286" s="142">
        <v>5</v>
      </c>
      <c r="H286" s="24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42"/>
      <c r="X286" s="65">
        <v>0</v>
      </c>
      <c r="Y286" s="59">
        <f>X286/G280*100</f>
        <v>0</v>
      </c>
    </row>
    <row r="287" spans="1:25" ht="48" outlineLevel="6" thickBot="1">
      <c r="A287" s="87" t="s">
        <v>240</v>
      </c>
      <c r="B287" s="91">
        <v>951</v>
      </c>
      <c r="C287" s="92" t="s">
        <v>13</v>
      </c>
      <c r="D287" s="92" t="s">
        <v>252</v>
      </c>
      <c r="E287" s="92" t="s">
        <v>241</v>
      </c>
      <c r="F287" s="92"/>
      <c r="G287" s="142">
        <v>429.6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18.75" customHeight="1" outlineLevel="6" thickBot="1">
      <c r="A288" s="5" t="s">
        <v>96</v>
      </c>
      <c r="B288" s="21">
        <v>951</v>
      </c>
      <c r="C288" s="6" t="s">
        <v>13</v>
      </c>
      <c r="D288" s="6" t="s">
        <v>252</v>
      </c>
      <c r="E288" s="6" t="s">
        <v>91</v>
      </c>
      <c r="F288" s="6"/>
      <c r="G288" s="146">
        <f>G289</f>
        <v>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</row>
    <row r="289" spans="1:25" ht="32.25" outlineLevel="6" thickBot="1">
      <c r="A289" s="87" t="s">
        <v>97</v>
      </c>
      <c r="B289" s="91">
        <v>951</v>
      </c>
      <c r="C289" s="92" t="s">
        <v>13</v>
      </c>
      <c r="D289" s="92" t="s">
        <v>252</v>
      </c>
      <c r="E289" s="92" t="s">
        <v>92</v>
      </c>
      <c r="F289" s="92"/>
      <c r="G289" s="142">
        <v>0</v>
      </c>
      <c r="H289" s="31">
        <f aca="true" t="shared" si="34" ref="H289:X291">H290</f>
        <v>0</v>
      </c>
      <c r="I289" s="31">
        <f t="shared" si="34"/>
        <v>0</v>
      </c>
      <c r="J289" s="31">
        <f t="shared" si="34"/>
        <v>0</v>
      </c>
      <c r="K289" s="31">
        <f t="shared" si="34"/>
        <v>0</v>
      </c>
      <c r="L289" s="31">
        <f t="shared" si="34"/>
        <v>0</v>
      </c>
      <c r="M289" s="31">
        <f t="shared" si="34"/>
        <v>0</v>
      </c>
      <c r="N289" s="31">
        <f t="shared" si="34"/>
        <v>0</v>
      </c>
      <c r="O289" s="31">
        <f t="shared" si="34"/>
        <v>0</v>
      </c>
      <c r="P289" s="31">
        <f t="shared" si="34"/>
        <v>0</v>
      </c>
      <c r="Q289" s="31">
        <f t="shared" si="34"/>
        <v>0</v>
      </c>
      <c r="R289" s="31">
        <f t="shared" si="34"/>
        <v>0</v>
      </c>
      <c r="S289" s="31">
        <f t="shared" si="34"/>
        <v>0</v>
      </c>
      <c r="T289" s="31">
        <f t="shared" si="34"/>
        <v>0</v>
      </c>
      <c r="U289" s="31">
        <f t="shared" si="34"/>
        <v>0</v>
      </c>
      <c r="V289" s="31">
        <f t="shared" si="34"/>
        <v>0</v>
      </c>
      <c r="W289" s="31">
        <f t="shared" si="34"/>
        <v>0</v>
      </c>
      <c r="X289" s="66">
        <f t="shared" si="34"/>
        <v>1409.01825</v>
      </c>
      <c r="Y289" s="59">
        <f>X289/G283*100</f>
        <v>76.08089902807775</v>
      </c>
    </row>
    <row r="290" spans="1:25" ht="19.5" outlineLevel="6" thickBot="1">
      <c r="A290" s="107" t="s">
        <v>64</v>
      </c>
      <c r="B290" s="18">
        <v>951</v>
      </c>
      <c r="C290" s="14" t="s">
        <v>45</v>
      </c>
      <c r="D290" s="14" t="s">
        <v>248</v>
      </c>
      <c r="E290" s="14" t="s">
        <v>5</v>
      </c>
      <c r="F290" s="14"/>
      <c r="G290" s="140">
        <f>G291</f>
        <v>23691.199999999997</v>
      </c>
      <c r="H290" s="32">
        <f t="shared" si="34"/>
        <v>0</v>
      </c>
      <c r="I290" s="32">
        <f t="shared" si="34"/>
        <v>0</v>
      </c>
      <c r="J290" s="32">
        <f t="shared" si="34"/>
        <v>0</v>
      </c>
      <c r="K290" s="32">
        <f t="shared" si="34"/>
        <v>0</v>
      </c>
      <c r="L290" s="32">
        <f t="shared" si="34"/>
        <v>0</v>
      </c>
      <c r="M290" s="32">
        <f t="shared" si="34"/>
        <v>0</v>
      </c>
      <c r="N290" s="32">
        <f t="shared" si="34"/>
        <v>0</v>
      </c>
      <c r="O290" s="32">
        <f t="shared" si="34"/>
        <v>0</v>
      </c>
      <c r="P290" s="32">
        <f t="shared" si="34"/>
        <v>0</v>
      </c>
      <c r="Q290" s="32">
        <f t="shared" si="34"/>
        <v>0</v>
      </c>
      <c r="R290" s="32">
        <f t="shared" si="34"/>
        <v>0</v>
      </c>
      <c r="S290" s="32">
        <f t="shared" si="34"/>
        <v>0</v>
      </c>
      <c r="T290" s="32">
        <f t="shared" si="34"/>
        <v>0</v>
      </c>
      <c r="U290" s="32">
        <f t="shared" si="34"/>
        <v>0</v>
      </c>
      <c r="V290" s="32">
        <f t="shared" si="34"/>
        <v>0</v>
      </c>
      <c r="W290" s="32">
        <f t="shared" si="34"/>
        <v>0</v>
      </c>
      <c r="X290" s="67">
        <f t="shared" si="34"/>
        <v>1409.01825</v>
      </c>
      <c r="Y290" s="59">
        <f>X290/G284*100</f>
        <v>76.08089902807775</v>
      </c>
    </row>
    <row r="291" spans="1:25" ht="16.5" outlineLevel="6" thickBot="1">
      <c r="A291" s="8" t="s">
        <v>35</v>
      </c>
      <c r="B291" s="19">
        <v>951</v>
      </c>
      <c r="C291" s="9" t="s">
        <v>14</v>
      </c>
      <c r="D291" s="9" t="s">
        <v>248</v>
      </c>
      <c r="E291" s="9" t="s">
        <v>5</v>
      </c>
      <c r="F291" s="9"/>
      <c r="G291" s="141">
        <f>G292+G305+G309+G313</f>
        <v>23691.199999999997</v>
      </c>
      <c r="H291" s="34">
        <f t="shared" si="34"/>
        <v>0</v>
      </c>
      <c r="I291" s="34">
        <f t="shared" si="34"/>
        <v>0</v>
      </c>
      <c r="J291" s="34">
        <f t="shared" si="34"/>
        <v>0</v>
      </c>
      <c r="K291" s="34">
        <f t="shared" si="34"/>
        <v>0</v>
      </c>
      <c r="L291" s="34">
        <f t="shared" si="34"/>
        <v>0</v>
      </c>
      <c r="M291" s="34">
        <f t="shared" si="34"/>
        <v>0</v>
      </c>
      <c r="N291" s="34">
        <f t="shared" si="34"/>
        <v>0</v>
      </c>
      <c r="O291" s="34">
        <f t="shared" si="34"/>
        <v>0</v>
      </c>
      <c r="P291" s="34">
        <f t="shared" si="34"/>
        <v>0</v>
      </c>
      <c r="Q291" s="34">
        <f t="shared" si="34"/>
        <v>0</v>
      </c>
      <c r="R291" s="34">
        <f t="shared" si="34"/>
        <v>0</v>
      </c>
      <c r="S291" s="34">
        <f t="shared" si="34"/>
        <v>0</v>
      </c>
      <c r="T291" s="34">
        <f t="shared" si="34"/>
        <v>0</v>
      </c>
      <c r="U291" s="34">
        <f t="shared" si="34"/>
        <v>0</v>
      </c>
      <c r="V291" s="34">
        <f t="shared" si="34"/>
        <v>0</v>
      </c>
      <c r="W291" s="34">
        <f t="shared" si="34"/>
        <v>0</v>
      </c>
      <c r="X291" s="68">
        <f t="shared" si="34"/>
        <v>1409.01825</v>
      </c>
      <c r="Y291" s="59">
        <f>X291/G285*100</f>
        <v>99.40865316777197</v>
      </c>
    </row>
    <row r="292" spans="1:25" ht="19.5" outlineLevel="6" thickBot="1">
      <c r="A292" s="13" t="s">
        <v>156</v>
      </c>
      <c r="B292" s="19">
        <v>951</v>
      </c>
      <c r="C292" s="11" t="s">
        <v>14</v>
      </c>
      <c r="D292" s="11" t="s">
        <v>290</v>
      </c>
      <c r="E292" s="11" t="s">
        <v>5</v>
      </c>
      <c r="F292" s="11"/>
      <c r="G292" s="144">
        <f>G293+G297</f>
        <v>23561.199999999997</v>
      </c>
      <c r="H292" s="24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42"/>
      <c r="X292" s="65">
        <v>1409.01825</v>
      </c>
      <c r="Y292" s="59">
        <f>X292/G286*100</f>
        <v>28180.365</v>
      </c>
    </row>
    <row r="293" spans="1:25" ht="19.5" outlineLevel="6" thickBot="1">
      <c r="A293" s="93" t="s">
        <v>117</v>
      </c>
      <c r="B293" s="89">
        <v>951</v>
      </c>
      <c r="C293" s="90" t="s">
        <v>14</v>
      </c>
      <c r="D293" s="90" t="s">
        <v>291</v>
      </c>
      <c r="E293" s="90" t="s">
        <v>5</v>
      </c>
      <c r="F293" s="90"/>
      <c r="G293" s="143">
        <f>G294</f>
        <v>50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</row>
    <row r="294" spans="1:25" ht="32.25" outlineLevel="6" thickBot="1">
      <c r="A294" s="79" t="s">
        <v>157</v>
      </c>
      <c r="B294" s="21">
        <v>951</v>
      </c>
      <c r="C294" s="6" t="s">
        <v>14</v>
      </c>
      <c r="D294" s="6" t="s">
        <v>292</v>
      </c>
      <c r="E294" s="6" t="s">
        <v>5</v>
      </c>
      <c r="F294" s="6"/>
      <c r="G294" s="7">
        <f>G295</f>
        <v>50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</row>
    <row r="295" spans="1:25" ht="21.75" customHeight="1" outlineLevel="6" thickBot="1">
      <c r="A295" s="87" t="s">
        <v>96</v>
      </c>
      <c r="B295" s="91">
        <v>951</v>
      </c>
      <c r="C295" s="92" t="s">
        <v>14</v>
      </c>
      <c r="D295" s="92" t="s">
        <v>292</v>
      </c>
      <c r="E295" s="92" t="s">
        <v>91</v>
      </c>
      <c r="F295" s="92"/>
      <c r="G295" s="97">
        <f>G296</f>
        <v>50</v>
      </c>
      <c r="H295" s="77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5"/>
      <c r="Y295" s="59"/>
    </row>
    <row r="296" spans="1:25" ht="32.25" outlineLevel="6" thickBot="1">
      <c r="A296" s="87" t="s">
        <v>97</v>
      </c>
      <c r="B296" s="91">
        <v>951</v>
      </c>
      <c r="C296" s="92" t="s">
        <v>14</v>
      </c>
      <c r="D296" s="92" t="s">
        <v>292</v>
      </c>
      <c r="E296" s="92" t="s">
        <v>92</v>
      </c>
      <c r="F296" s="92"/>
      <c r="G296" s="97">
        <v>50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</row>
    <row r="297" spans="1:25" ht="32.25" outlineLevel="6" thickBot="1">
      <c r="A297" s="113" t="s">
        <v>158</v>
      </c>
      <c r="B297" s="89">
        <v>951</v>
      </c>
      <c r="C297" s="90" t="s">
        <v>14</v>
      </c>
      <c r="D297" s="90" t="s">
        <v>293</v>
      </c>
      <c r="E297" s="90" t="s">
        <v>5</v>
      </c>
      <c r="F297" s="90"/>
      <c r="G297" s="16">
        <f>G298+G302</f>
        <v>23511.199999999997</v>
      </c>
      <c r="H297" s="77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5"/>
      <c r="Y297" s="59"/>
    </row>
    <row r="298" spans="1:25" ht="32.25" outlineLevel="6" thickBot="1">
      <c r="A298" s="5" t="s">
        <v>159</v>
      </c>
      <c r="B298" s="21">
        <v>951</v>
      </c>
      <c r="C298" s="6" t="s">
        <v>14</v>
      </c>
      <c r="D298" s="6" t="s">
        <v>294</v>
      </c>
      <c r="E298" s="6" t="s">
        <v>5</v>
      </c>
      <c r="F298" s="6"/>
      <c r="G298" s="7">
        <f>G299</f>
        <v>12928.3</v>
      </c>
      <c r="H298" s="29">
        <f aca="true" t="shared" si="35" ref="H298:X298">H299</f>
        <v>0</v>
      </c>
      <c r="I298" s="29">
        <f t="shared" si="35"/>
        <v>0</v>
      </c>
      <c r="J298" s="29">
        <f t="shared" si="35"/>
        <v>0</v>
      </c>
      <c r="K298" s="29">
        <f t="shared" si="35"/>
        <v>0</v>
      </c>
      <c r="L298" s="29">
        <f t="shared" si="35"/>
        <v>0</v>
      </c>
      <c r="M298" s="29">
        <f t="shared" si="35"/>
        <v>0</v>
      </c>
      <c r="N298" s="29">
        <f t="shared" si="35"/>
        <v>0</v>
      </c>
      <c r="O298" s="29">
        <f t="shared" si="35"/>
        <v>0</v>
      </c>
      <c r="P298" s="29">
        <f t="shared" si="35"/>
        <v>0</v>
      </c>
      <c r="Q298" s="29">
        <f t="shared" si="35"/>
        <v>0</v>
      </c>
      <c r="R298" s="29">
        <f t="shared" si="35"/>
        <v>0</v>
      </c>
      <c r="S298" s="29">
        <f t="shared" si="35"/>
        <v>0</v>
      </c>
      <c r="T298" s="29">
        <f t="shared" si="35"/>
        <v>0</v>
      </c>
      <c r="U298" s="29">
        <f t="shared" si="35"/>
        <v>0</v>
      </c>
      <c r="V298" s="29">
        <f t="shared" si="35"/>
        <v>0</v>
      </c>
      <c r="W298" s="29">
        <f t="shared" si="35"/>
        <v>0</v>
      </c>
      <c r="X298" s="73">
        <f t="shared" si="35"/>
        <v>669.14176</v>
      </c>
      <c r="Y298" s="59">
        <f>X298/G292*100</f>
        <v>2.840015618898868</v>
      </c>
    </row>
    <row r="299" spans="1:25" ht="16.5" outlineLevel="6" thickBot="1">
      <c r="A299" s="87" t="s">
        <v>116</v>
      </c>
      <c r="B299" s="91">
        <v>951</v>
      </c>
      <c r="C299" s="92" t="s">
        <v>14</v>
      </c>
      <c r="D299" s="92" t="s">
        <v>294</v>
      </c>
      <c r="E299" s="92" t="s">
        <v>115</v>
      </c>
      <c r="F299" s="92"/>
      <c r="G299" s="97">
        <f>G300+G301</f>
        <v>12928.3</v>
      </c>
      <c r="H299" s="10">
        <f aca="true" t="shared" si="36" ref="H299:X299">H311</f>
        <v>0</v>
      </c>
      <c r="I299" s="10">
        <f t="shared" si="36"/>
        <v>0</v>
      </c>
      <c r="J299" s="10">
        <f t="shared" si="36"/>
        <v>0</v>
      </c>
      <c r="K299" s="10">
        <f t="shared" si="36"/>
        <v>0</v>
      </c>
      <c r="L299" s="10">
        <f t="shared" si="36"/>
        <v>0</v>
      </c>
      <c r="M299" s="10">
        <f t="shared" si="36"/>
        <v>0</v>
      </c>
      <c r="N299" s="10">
        <f t="shared" si="36"/>
        <v>0</v>
      </c>
      <c r="O299" s="10">
        <f t="shared" si="36"/>
        <v>0</v>
      </c>
      <c r="P299" s="10">
        <f t="shared" si="36"/>
        <v>0</v>
      </c>
      <c r="Q299" s="10">
        <f t="shared" si="36"/>
        <v>0</v>
      </c>
      <c r="R299" s="10">
        <f t="shared" si="36"/>
        <v>0</v>
      </c>
      <c r="S299" s="10">
        <f t="shared" si="36"/>
        <v>0</v>
      </c>
      <c r="T299" s="10">
        <f t="shared" si="36"/>
        <v>0</v>
      </c>
      <c r="U299" s="10">
        <f t="shared" si="36"/>
        <v>0</v>
      </c>
      <c r="V299" s="10">
        <f t="shared" si="36"/>
        <v>0</v>
      </c>
      <c r="W299" s="10">
        <f t="shared" si="36"/>
        <v>0</v>
      </c>
      <c r="X299" s="66">
        <f t="shared" si="36"/>
        <v>669.14176</v>
      </c>
      <c r="Y299" s="59">
        <f>X299/G293*100</f>
        <v>1338.28352</v>
      </c>
    </row>
    <row r="300" spans="1:25" ht="48" outlineLevel="6" thickBot="1">
      <c r="A300" s="98" t="s">
        <v>198</v>
      </c>
      <c r="B300" s="91">
        <v>951</v>
      </c>
      <c r="C300" s="92" t="s">
        <v>14</v>
      </c>
      <c r="D300" s="92" t="s">
        <v>294</v>
      </c>
      <c r="E300" s="92" t="s">
        <v>85</v>
      </c>
      <c r="F300" s="92"/>
      <c r="G300" s="97">
        <v>12928.3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16.5" outlineLevel="6" thickBot="1">
      <c r="A301" s="95" t="s">
        <v>83</v>
      </c>
      <c r="B301" s="91">
        <v>951</v>
      </c>
      <c r="C301" s="92" t="s">
        <v>14</v>
      </c>
      <c r="D301" s="92" t="s">
        <v>302</v>
      </c>
      <c r="E301" s="92" t="s">
        <v>84</v>
      </c>
      <c r="F301" s="92"/>
      <c r="G301" s="97"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32.25" outlineLevel="6" thickBot="1">
      <c r="A302" s="5" t="s">
        <v>160</v>
      </c>
      <c r="B302" s="21">
        <v>951</v>
      </c>
      <c r="C302" s="6" t="s">
        <v>14</v>
      </c>
      <c r="D302" s="6" t="s">
        <v>295</v>
      </c>
      <c r="E302" s="6" t="s">
        <v>5</v>
      </c>
      <c r="F302" s="6"/>
      <c r="G302" s="7">
        <f>G303</f>
        <v>10582.9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19.5" customHeight="1" outlineLevel="6" thickBot="1">
      <c r="A303" s="87" t="s">
        <v>116</v>
      </c>
      <c r="B303" s="91">
        <v>951</v>
      </c>
      <c r="C303" s="92" t="s">
        <v>14</v>
      </c>
      <c r="D303" s="92" t="s">
        <v>295</v>
      </c>
      <c r="E303" s="92" t="s">
        <v>115</v>
      </c>
      <c r="F303" s="92"/>
      <c r="G303" s="97">
        <f>G304</f>
        <v>10582.9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48" outlineLevel="6" thickBot="1">
      <c r="A304" s="98" t="s">
        <v>198</v>
      </c>
      <c r="B304" s="91">
        <v>951</v>
      </c>
      <c r="C304" s="92" t="s">
        <v>14</v>
      </c>
      <c r="D304" s="92" t="s">
        <v>295</v>
      </c>
      <c r="E304" s="92" t="s">
        <v>85</v>
      </c>
      <c r="F304" s="92"/>
      <c r="G304" s="97">
        <v>10582.9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16.5" outlineLevel="6" thickBot="1">
      <c r="A305" s="8" t="s">
        <v>222</v>
      </c>
      <c r="B305" s="19">
        <v>951</v>
      </c>
      <c r="C305" s="9" t="s">
        <v>14</v>
      </c>
      <c r="D305" s="9" t="s">
        <v>296</v>
      </c>
      <c r="E305" s="9" t="s">
        <v>5</v>
      </c>
      <c r="F305" s="9"/>
      <c r="G305" s="10">
        <f>G306</f>
        <v>80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48" outlineLevel="6" thickBot="1">
      <c r="A306" s="79" t="s">
        <v>161</v>
      </c>
      <c r="B306" s="21">
        <v>951</v>
      </c>
      <c r="C306" s="6" t="s">
        <v>14</v>
      </c>
      <c r="D306" s="6" t="s">
        <v>297</v>
      </c>
      <c r="E306" s="6" t="s">
        <v>5</v>
      </c>
      <c r="F306" s="6"/>
      <c r="G306" s="7">
        <f>G307</f>
        <v>80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18.75" customHeight="1" outlineLevel="6" thickBot="1">
      <c r="A307" s="87" t="s">
        <v>96</v>
      </c>
      <c r="B307" s="91">
        <v>951</v>
      </c>
      <c r="C307" s="92" t="s">
        <v>14</v>
      </c>
      <c r="D307" s="92" t="s">
        <v>297</v>
      </c>
      <c r="E307" s="92" t="s">
        <v>91</v>
      </c>
      <c r="F307" s="92"/>
      <c r="G307" s="97">
        <f>G308</f>
        <v>80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32.25" outlineLevel="6" thickBot="1">
      <c r="A308" s="87" t="s">
        <v>97</v>
      </c>
      <c r="B308" s="91">
        <v>951</v>
      </c>
      <c r="C308" s="92" t="s">
        <v>14</v>
      </c>
      <c r="D308" s="92" t="s">
        <v>297</v>
      </c>
      <c r="E308" s="92" t="s">
        <v>92</v>
      </c>
      <c r="F308" s="92"/>
      <c r="G308" s="97">
        <v>80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66"/>
      <c r="Y308" s="59"/>
    </row>
    <row r="309" spans="1:25" ht="16.5" outlineLevel="6" thickBot="1">
      <c r="A309" s="8" t="s">
        <v>223</v>
      </c>
      <c r="B309" s="19">
        <v>951</v>
      </c>
      <c r="C309" s="9" t="s">
        <v>14</v>
      </c>
      <c r="D309" s="9" t="s">
        <v>298</v>
      </c>
      <c r="E309" s="9" t="s">
        <v>5</v>
      </c>
      <c r="F309" s="9"/>
      <c r="G309" s="10">
        <f>G310</f>
        <v>50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66"/>
      <c r="Y309" s="59"/>
    </row>
    <row r="310" spans="1:25" ht="32.25" outlineLevel="6" thickBot="1">
      <c r="A310" s="79" t="s">
        <v>162</v>
      </c>
      <c r="B310" s="21">
        <v>951</v>
      </c>
      <c r="C310" s="6" t="s">
        <v>14</v>
      </c>
      <c r="D310" s="6" t="s">
        <v>299</v>
      </c>
      <c r="E310" s="6" t="s">
        <v>5</v>
      </c>
      <c r="F310" s="6"/>
      <c r="G310" s="7">
        <f>G311</f>
        <v>50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66"/>
      <c r="Y310" s="59"/>
    </row>
    <row r="311" spans="1:25" ht="32.25" outlineLevel="6" thickBot="1">
      <c r="A311" s="87" t="s">
        <v>96</v>
      </c>
      <c r="B311" s="91">
        <v>951</v>
      </c>
      <c r="C311" s="92" t="s">
        <v>14</v>
      </c>
      <c r="D311" s="92" t="s">
        <v>299</v>
      </c>
      <c r="E311" s="92" t="s">
        <v>91</v>
      </c>
      <c r="F311" s="92"/>
      <c r="G311" s="97">
        <f>G312</f>
        <v>50</v>
      </c>
      <c r="H311" s="12">
        <f aca="true" t="shared" si="37" ref="H311:X311">H312</f>
        <v>0</v>
      </c>
      <c r="I311" s="12">
        <f t="shared" si="37"/>
        <v>0</v>
      </c>
      <c r="J311" s="12">
        <f t="shared" si="37"/>
        <v>0</v>
      </c>
      <c r="K311" s="12">
        <f t="shared" si="37"/>
        <v>0</v>
      </c>
      <c r="L311" s="12">
        <f t="shared" si="37"/>
        <v>0</v>
      </c>
      <c r="M311" s="12">
        <f t="shared" si="37"/>
        <v>0</v>
      </c>
      <c r="N311" s="12">
        <f t="shared" si="37"/>
        <v>0</v>
      </c>
      <c r="O311" s="12">
        <f t="shared" si="37"/>
        <v>0</v>
      </c>
      <c r="P311" s="12">
        <f t="shared" si="37"/>
        <v>0</v>
      </c>
      <c r="Q311" s="12">
        <f t="shared" si="37"/>
        <v>0</v>
      </c>
      <c r="R311" s="12">
        <f t="shared" si="37"/>
        <v>0</v>
      </c>
      <c r="S311" s="12">
        <f t="shared" si="37"/>
        <v>0</v>
      </c>
      <c r="T311" s="12">
        <f t="shared" si="37"/>
        <v>0</v>
      </c>
      <c r="U311" s="12">
        <f t="shared" si="37"/>
        <v>0</v>
      </c>
      <c r="V311" s="12">
        <f t="shared" si="37"/>
        <v>0</v>
      </c>
      <c r="W311" s="12">
        <f t="shared" si="37"/>
        <v>0</v>
      </c>
      <c r="X311" s="67">
        <f t="shared" si="37"/>
        <v>669.14176</v>
      </c>
      <c r="Y311" s="59">
        <f>X311/G305*100</f>
        <v>836.4272</v>
      </c>
    </row>
    <row r="312" spans="1:25" ht="32.25" outlineLevel="6" thickBot="1">
      <c r="A312" s="87" t="s">
        <v>97</v>
      </c>
      <c r="B312" s="91">
        <v>951</v>
      </c>
      <c r="C312" s="92" t="s">
        <v>14</v>
      </c>
      <c r="D312" s="92" t="s">
        <v>299</v>
      </c>
      <c r="E312" s="92" t="s">
        <v>92</v>
      </c>
      <c r="F312" s="92"/>
      <c r="G312" s="97">
        <v>50</v>
      </c>
      <c r="H312" s="24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42"/>
      <c r="X312" s="65">
        <v>669.14176</v>
      </c>
      <c r="Y312" s="59">
        <f>X312/G306*100</f>
        <v>836.4272</v>
      </c>
    </row>
    <row r="313" spans="1:25" ht="19.5" outlineLevel="6" thickBot="1">
      <c r="A313" s="8" t="s">
        <v>224</v>
      </c>
      <c r="B313" s="19">
        <v>951</v>
      </c>
      <c r="C313" s="9" t="s">
        <v>14</v>
      </c>
      <c r="D313" s="9" t="s">
        <v>300</v>
      </c>
      <c r="E313" s="9" t="s">
        <v>5</v>
      </c>
      <c r="F313" s="9"/>
      <c r="G313" s="10">
        <f>G314</f>
        <v>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2.25" outlineLevel="6" thickBot="1">
      <c r="A314" s="79" t="s">
        <v>163</v>
      </c>
      <c r="B314" s="21">
        <v>951</v>
      </c>
      <c r="C314" s="6" t="s">
        <v>14</v>
      </c>
      <c r="D314" s="6" t="s">
        <v>301</v>
      </c>
      <c r="E314" s="6" t="s">
        <v>5</v>
      </c>
      <c r="F314" s="6"/>
      <c r="G314" s="7">
        <f>G315</f>
        <v>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18.75" customHeight="1" outlineLevel="6" thickBot="1">
      <c r="A315" s="87" t="s">
        <v>96</v>
      </c>
      <c r="B315" s="91">
        <v>951</v>
      </c>
      <c r="C315" s="92" t="s">
        <v>14</v>
      </c>
      <c r="D315" s="92" t="s">
        <v>301</v>
      </c>
      <c r="E315" s="92" t="s">
        <v>91</v>
      </c>
      <c r="F315" s="92"/>
      <c r="G315" s="97">
        <f>G316</f>
        <v>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87" t="s">
        <v>97</v>
      </c>
      <c r="B316" s="91">
        <v>951</v>
      </c>
      <c r="C316" s="92" t="s">
        <v>14</v>
      </c>
      <c r="D316" s="92" t="s">
        <v>301</v>
      </c>
      <c r="E316" s="92" t="s">
        <v>92</v>
      </c>
      <c r="F316" s="92"/>
      <c r="G316" s="97">
        <v>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19.5" outlineLevel="6" thickBot="1">
      <c r="A317" s="107" t="s">
        <v>44</v>
      </c>
      <c r="B317" s="18">
        <v>951</v>
      </c>
      <c r="C317" s="14" t="s">
        <v>43</v>
      </c>
      <c r="D317" s="14" t="s">
        <v>248</v>
      </c>
      <c r="E317" s="14" t="s">
        <v>5</v>
      </c>
      <c r="F317" s="14"/>
      <c r="G317" s="15">
        <f>G318+G324+G330</f>
        <v>1182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19.5" outlineLevel="6" thickBot="1">
      <c r="A318" s="123" t="s">
        <v>36</v>
      </c>
      <c r="B318" s="18">
        <v>951</v>
      </c>
      <c r="C318" s="39" t="s">
        <v>15</v>
      </c>
      <c r="D318" s="39" t="s">
        <v>248</v>
      </c>
      <c r="E318" s="39" t="s">
        <v>5</v>
      </c>
      <c r="F318" s="39"/>
      <c r="G318" s="118">
        <f>G319</f>
        <v>732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111" t="s">
        <v>131</v>
      </c>
      <c r="B319" s="19">
        <v>951</v>
      </c>
      <c r="C319" s="9" t="s">
        <v>15</v>
      </c>
      <c r="D319" s="9" t="s">
        <v>249</v>
      </c>
      <c r="E319" s="9" t="s">
        <v>5</v>
      </c>
      <c r="F319" s="9"/>
      <c r="G319" s="10">
        <f>G320</f>
        <v>732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5.25" customHeight="1" outlineLevel="6" thickBot="1">
      <c r="A320" s="111" t="s">
        <v>132</v>
      </c>
      <c r="B320" s="19">
        <v>951</v>
      </c>
      <c r="C320" s="11" t="s">
        <v>15</v>
      </c>
      <c r="D320" s="11" t="s">
        <v>250</v>
      </c>
      <c r="E320" s="11" t="s">
        <v>5</v>
      </c>
      <c r="F320" s="11"/>
      <c r="G320" s="12">
        <f>G321</f>
        <v>732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93" t="s">
        <v>164</v>
      </c>
      <c r="B321" s="89">
        <v>951</v>
      </c>
      <c r="C321" s="90" t="s">
        <v>15</v>
      </c>
      <c r="D321" s="90" t="s">
        <v>303</v>
      </c>
      <c r="E321" s="90" t="s">
        <v>5</v>
      </c>
      <c r="F321" s="90"/>
      <c r="G321" s="16">
        <f>G322</f>
        <v>732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18" customHeight="1" outlineLevel="6" thickBot="1">
      <c r="A322" s="5" t="s">
        <v>120</v>
      </c>
      <c r="B322" s="21">
        <v>951</v>
      </c>
      <c r="C322" s="6" t="s">
        <v>15</v>
      </c>
      <c r="D322" s="6" t="s">
        <v>303</v>
      </c>
      <c r="E322" s="6" t="s">
        <v>118</v>
      </c>
      <c r="F322" s="6"/>
      <c r="G322" s="7">
        <f>G323</f>
        <v>732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32.25" outlineLevel="6" thickBot="1">
      <c r="A323" s="87" t="s">
        <v>121</v>
      </c>
      <c r="B323" s="91">
        <v>951</v>
      </c>
      <c r="C323" s="92" t="s">
        <v>15</v>
      </c>
      <c r="D323" s="92" t="s">
        <v>303</v>
      </c>
      <c r="E323" s="92" t="s">
        <v>119</v>
      </c>
      <c r="F323" s="92"/>
      <c r="G323" s="97">
        <v>732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19.5" outlineLevel="6" thickBot="1">
      <c r="A324" s="123" t="s">
        <v>37</v>
      </c>
      <c r="B324" s="18">
        <v>951</v>
      </c>
      <c r="C324" s="39" t="s">
        <v>16</v>
      </c>
      <c r="D324" s="39" t="s">
        <v>248</v>
      </c>
      <c r="E324" s="39" t="s">
        <v>5</v>
      </c>
      <c r="F324" s="39"/>
      <c r="G324" s="118">
        <f>G325</f>
        <v>350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19.5" outlineLevel="6" thickBot="1">
      <c r="A325" s="13" t="s">
        <v>141</v>
      </c>
      <c r="B325" s="19">
        <v>951</v>
      </c>
      <c r="C325" s="9" t="s">
        <v>16</v>
      </c>
      <c r="D325" s="9" t="s">
        <v>248</v>
      </c>
      <c r="E325" s="9" t="s">
        <v>5</v>
      </c>
      <c r="F325" s="9"/>
      <c r="G325" s="141">
        <f>G326</f>
        <v>350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</row>
    <row r="326" spans="1:25" ht="19.5" outlineLevel="6" thickBot="1">
      <c r="A326" s="8" t="s">
        <v>225</v>
      </c>
      <c r="B326" s="19">
        <v>951</v>
      </c>
      <c r="C326" s="9" t="s">
        <v>16</v>
      </c>
      <c r="D326" s="9" t="s">
        <v>304</v>
      </c>
      <c r="E326" s="9" t="s">
        <v>5</v>
      </c>
      <c r="F326" s="9"/>
      <c r="G326" s="10">
        <f>G327</f>
        <v>350</v>
      </c>
      <c r="H326" s="29" t="e">
        <f>H327+#REF!</f>
        <v>#REF!</v>
      </c>
      <c r="I326" s="29" t="e">
        <f>I327+#REF!</f>
        <v>#REF!</v>
      </c>
      <c r="J326" s="29" t="e">
        <f>J327+#REF!</f>
        <v>#REF!</v>
      </c>
      <c r="K326" s="29" t="e">
        <f>K327+#REF!</f>
        <v>#REF!</v>
      </c>
      <c r="L326" s="29" t="e">
        <f>L327+#REF!</f>
        <v>#REF!</v>
      </c>
      <c r="M326" s="29" t="e">
        <f>M327+#REF!</f>
        <v>#REF!</v>
      </c>
      <c r="N326" s="29" t="e">
        <f>N327+#REF!</f>
        <v>#REF!</v>
      </c>
      <c r="O326" s="29" t="e">
        <f>O327+#REF!</f>
        <v>#REF!</v>
      </c>
      <c r="P326" s="29" t="e">
        <f>P327+#REF!</f>
        <v>#REF!</v>
      </c>
      <c r="Q326" s="29" t="e">
        <f>Q327+#REF!</f>
        <v>#REF!</v>
      </c>
      <c r="R326" s="29" t="e">
        <f>R327+#REF!</f>
        <v>#REF!</v>
      </c>
      <c r="S326" s="29" t="e">
        <f>S327+#REF!</f>
        <v>#REF!</v>
      </c>
      <c r="T326" s="29" t="e">
        <f>T327+#REF!</f>
        <v>#REF!</v>
      </c>
      <c r="U326" s="29" t="e">
        <f>U327+#REF!</f>
        <v>#REF!</v>
      </c>
      <c r="V326" s="29" t="e">
        <f>V327+#REF!</f>
        <v>#REF!</v>
      </c>
      <c r="W326" s="29" t="e">
        <f>W327+#REF!</f>
        <v>#REF!</v>
      </c>
      <c r="X326" s="73" t="e">
        <f>X327+#REF!</f>
        <v>#REF!</v>
      </c>
      <c r="Y326" s="59" t="e">
        <f>X326/G319*100</f>
        <v>#REF!</v>
      </c>
    </row>
    <row r="327" spans="1:25" ht="48" outlineLevel="6" thickBot="1">
      <c r="A327" s="113" t="s">
        <v>389</v>
      </c>
      <c r="B327" s="89">
        <v>951</v>
      </c>
      <c r="C327" s="90" t="s">
        <v>16</v>
      </c>
      <c r="D327" s="90" t="s">
        <v>388</v>
      </c>
      <c r="E327" s="90" t="s">
        <v>5</v>
      </c>
      <c r="F327" s="90"/>
      <c r="G327" s="16">
        <f>G328</f>
        <v>350</v>
      </c>
      <c r="H327" s="31" t="e">
        <f aca="true" t="shared" si="38" ref="H327:X328">H328</f>
        <v>#REF!</v>
      </c>
      <c r="I327" s="31" t="e">
        <f t="shared" si="38"/>
        <v>#REF!</v>
      </c>
      <c r="J327" s="31" t="e">
        <f t="shared" si="38"/>
        <v>#REF!</v>
      </c>
      <c r="K327" s="31" t="e">
        <f t="shared" si="38"/>
        <v>#REF!</v>
      </c>
      <c r="L327" s="31" t="e">
        <f t="shared" si="38"/>
        <v>#REF!</v>
      </c>
      <c r="M327" s="31" t="e">
        <f t="shared" si="38"/>
        <v>#REF!</v>
      </c>
      <c r="N327" s="31" t="e">
        <f t="shared" si="38"/>
        <v>#REF!</v>
      </c>
      <c r="O327" s="31" t="e">
        <f t="shared" si="38"/>
        <v>#REF!</v>
      </c>
      <c r="P327" s="31" t="e">
        <f t="shared" si="38"/>
        <v>#REF!</v>
      </c>
      <c r="Q327" s="31" t="e">
        <f t="shared" si="38"/>
        <v>#REF!</v>
      </c>
      <c r="R327" s="31" t="e">
        <f t="shared" si="38"/>
        <v>#REF!</v>
      </c>
      <c r="S327" s="31" t="e">
        <f t="shared" si="38"/>
        <v>#REF!</v>
      </c>
      <c r="T327" s="31" t="e">
        <f t="shared" si="38"/>
        <v>#REF!</v>
      </c>
      <c r="U327" s="31" t="e">
        <f t="shared" si="38"/>
        <v>#REF!</v>
      </c>
      <c r="V327" s="31" t="e">
        <f t="shared" si="38"/>
        <v>#REF!</v>
      </c>
      <c r="W327" s="31" t="e">
        <f t="shared" si="38"/>
        <v>#REF!</v>
      </c>
      <c r="X327" s="66" t="e">
        <f t="shared" si="38"/>
        <v>#REF!</v>
      </c>
      <c r="Y327" s="59" t="e">
        <f>X327/G320*100</f>
        <v>#REF!</v>
      </c>
    </row>
    <row r="328" spans="1:25" ht="32.25" outlineLevel="6" thickBot="1">
      <c r="A328" s="5" t="s">
        <v>102</v>
      </c>
      <c r="B328" s="21">
        <v>951</v>
      </c>
      <c r="C328" s="6" t="s">
        <v>16</v>
      </c>
      <c r="D328" s="6" t="s">
        <v>388</v>
      </c>
      <c r="E328" s="6" t="s">
        <v>101</v>
      </c>
      <c r="F328" s="6"/>
      <c r="G328" s="7">
        <f>G329</f>
        <v>350</v>
      </c>
      <c r="H328" s="32" t="e">
        <f t="shared" si="38"/>
        <v>#REF!</v>
      </c>
      <c r="I328" s="32" t="e">
        <f t="shared" si="38"/>
        <v>#REF!</v>
      </c>
      <c r="J328" s="32" t="e">
        <f t="shared" si="38"/>
        <v>#REF!</v>
      </c>
      <c r="K328" s="32" t="e">
        <f t="shared" si="38"/>
        <v>#REF!</v>
      </c>
      <c r="L328" s="32" t="e">
        <f t="shared" si="38"/>
        <v>#REF!</v>
      </c>
      <c r="M328" s="32" t="e">
        <f t="shared" si="38"/>
        <v>#REF!</v>
      </c>
      <c r="N328" s="32" t="e">
        <f t="shared" si="38"/>
        <v>#REF!</v>
      </c>
      <c r="O328" s="32" t="e">
        <f t="shared" si="38"/>
        <v>#REF!</v>
      </c>
      <c r="P328" s="32" t="e">
        <f t="shared" si="38"/>
        <v>#REF!</v>
      </c>
      <c r="Q328" s="32" t="e">
        <f t="shared" si="38"/>
        <v>#REF!</v>
      </c>
      <c r="R328" s="32" t="e">
        <f t="shared" si="38"/>
        <v>#REF!</v>
      </c>
      <c r="S328" s="32" t="e">
        <f t="shared" si="38"/>
        <v>#REF!</v>
      </c>
      <c r="T328" s="32" t="e">
        <f t="shared" si="38"/>
        <v>#REF!</v>
      </c>
      <c r="U328" s="32" t="e">
        <f t="shared" si="38"/>
        <v>#REF!</v>
      </c>
      <c r="V328" s="32" t="e">
        <f t="shared" si="38"/>
        <v>#REF!</v>
      </c>
      <c r="W328" s="32" t="e">
        <f t="shared" si="38"/>
        <v>#REF!</v>
      </c>
      <c r="X328" s="67" t="e">
        <f t="shared" si="38"/>
        <v>#REF!</v>
      </c>
      <c r="Y328" s="59" t="e">
        <f>X328/G321*100</f>
        <v>#REF!</v>
      </c>
    </row>
    <row r="329" spans="1:25" ht="16.5" outlineLevel="6" thickBot="1">
      <c r="A329" s="87" t="s">
        <v>123</v>
      </c>
      <c r="B329" s="91">
        <v>951</v>
      </c>
      <c r="C329" s="92" t="s">
        <v>16</v>
      </c>
      <c r="D329" s="92" t="s">
        <v>388</v>
      </c>
      <c r="E329" s="92" t="s">
        <v>122</v>
      </c>
      <c r="F329" s="92"/>
      <c r="G329" s="142">
        <v>350</v>
      </c>
      <c r="H329" s="34" t="e">
        <f>#REF!</f>
        <v>#REF!</v>
      </c>
      <c r="I329" s="34" t="e">
        <f>#REF!</f>
        <v>#REF!</v>
      </c>
      <c r="J329" s="34" t="e">
        <f>#REF!</f>
        <v>#REF!</v>
      </c>
      <c r="K329" s="34" t="e">
        <f>#REF!</f>
        <v>#REF!</v>
      </c>
      <c r="L329" s="34" t="e">
        <f>#REF!</f>
        <v>#REF!</v>
      </c>
      <c r="M329" s="34" t="e">
        <f>#REF!</f>
        <v>#REF!</v>
      </c>
      <c r="N329" s="34" t="e">
        <f>#REF!</f>
        <v>#REF!</v>
      </c>
      <c r="O329" s="34" t="e">
        <f>#REF!</f>
        <v>#REF!</v>
      </c>
      <c r="P329" s="34" t="e">
        <f>#REF!</f>
        <v>#REF!</v>
      </c>
      <c r="Q329" s="34" t="e">
        <f>#REF!</f>
        <v>#REF!</v>
      </c>
      <c r="R329" s="34" t="e">
        <f>#REF!</f>
        <v>#REF!</v>
      </c>
      <c r="S329" s="34" t="e">
        <f>#REF!</f>
        <v>#REF!</v>
      </c>
      <c r="T329" s="34" t="e">
        <f>#REF!</f>
        <v>#REF!</v>
      </c>
      <c r="U329" s="34" t="e">
        <f>#REF!</f>
        <v>#REF!</v>
      </c>
      <c r="V329" s="34" t="e">
        <f>#REF!</f>
        <v>#REF!</v>
      </c>
      <c r="W329" s="34" t="e">
        <f>#REF!</f>
        <v>#REF!</v>
      </c>
      <c r="X329" s="68" t="e">
        <f>#REF!</f>
        <v>#REF!</v>
      </c>
      <c r="Y329" s="59" t="e">
        <f>X329/G322*100</f>
        <v>#REF!</v>
      </c>
    </row>
    <row r="330" spans="1:25" ht="19.5" outlineLevel="6" thickBot="1">
      <c r="A330" s="123" t="s">
        <v>165</v>
      </c>
      <c r="B330" s="18">
        <v>951</v>
      </c>
      <c r="C330" s="39" t="s">
        <v>166</v>
      </c>
      <c r="D330" s="39" t="s">
        <v>248</v>
      </c>
      <c r="E330" s="39" t="s">
        <v>5</v>
      </c>
      <c r="F330" s="39"/>
      <c r="G330" s="118">
        <f>G331</f>
        <v>100</v>
      </c>
      <c r="H330" s="2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42"/>
      <c r="X330" s="65">
        <v>63.00298</v>
      </c>
      <c r="Y330" s="59">
        <f>X330/G328*100</f>
        <v>18.00085142857143</v>
      </c>
    </row>
    <row r="331" spans="1:25" ht="19.5" outlineLevel="6" thickBot="1">
      <c r="A331" s="13" t="s">
        <v>226</v>
      </c>
      <c r="B331" s="19">
        <v>951</v>
      </c>
      <c r="C331" s="9" t="s">
        <v>166</v>
      </c>
      <c r="D331" s="9" t="s">
        <v>305</v>
      </c>
      <c r="E331" s="9" t="s">
        <v>5</v>
      </c>
      <c r="F331" s="9"/>
      <c r="G331" s="10">
        <f>G332</f>
        <v>100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48" outlineLevel="6" thickBot="1">
      <c r="A332" s="113" t="s">
        <v>167</v>
      </c>
      <c r="B332" s="89">
        <v>951</v>
      </c>
      <c r="C332" s="90" t="s">
        <v>166</v>
      </c>
      <c r="D332" s="90" t="s">
        <v>306</v>
      </c>
      <c r="E332" s="90" t="s">
        <v>5</v>
      </c>
      <c r="F332" s="90"/>
      <c r="G332" s="16">
        <f>G333</f>
        <v>100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18" customHeight="1" outlineLevel="6" thickBot="1">
      <c r="A333" s="5" t="s">
        <v>96</v>
      </c>
      <c r="B333" s="21">
        <v>951</v>
      </c>
      <c r="C333" s="6" t="s">
        <v>168</v>
      </c>
      <c r="D333" s="6" t="s">
        <v>306</v>
      </c>
      <c r="E333" s="6" t="s">
        <v>91</v>
      </c>
      <c r="F333" s="6"/>
      <c r="G333" s="7">
        <f>G334</f>
        <v>100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32.25" outlineLevel="6" thickBot="1">
      <c r="A334" s="87" t="s">
        <v>97</v>
      </c>
      <c r="B334" s="91">
        <v>951</v>
      </c>
      <c r="C334" s="92" t="s">
        <v>166</v>
      </c>
      <c r="D334" s="92" t="s">
        <v>306</v>
      </c>
      <c r="E334" s="92" t="s">
        <v>92</v>
      </c>
      <c r="F334" s="92"/>
      <c r="G334" s="97">
        <v>100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107" t="s">
        <v>70</v>
      </c>
      <c r="B335" s="18">
        <v>951</v>
      </c>
      <c r="C335" s="14" t="s">
        <v>42</v>
      </c>
      <c r="D335" s="14" t="s">
        <v>248</v>
      </c>
      <c r="E335" s="14" t="s">
        <v>5</v>
      </c>
      <c r="F335" s="14"/>
      <c r="G335" s="15">
        <f>G336</f>
        <v>122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19.5" outlineLevel="6" thickBot="1">
      <c r="A336" s="8" t="s">
        <v>169</v>
      </c>
      <c r="B336" s="19">
        <v>951</v>
      </c>
      <c r="C336" s="9" t="s">
        <v>75</v>
      </c>
      <c r="D336" s="9" t="s">
        <v>248</v>
      </c>
      <c r="E336" s="9" t="s">
        <v>5</v>
      </c>
      <c r="F336" s="9"/>
      <c r="G336" s="10">
        <f>G337</f>
        <v>122</v>
      </c>
      <c r="H336" s="29" t="e">
        <f>H337+#REF!</f>
        <v>#REF!</v>
      </c>
      <c r="I336" s="29" t="e">
        <f>I337+#REF!</f>
        <v>#REF!</v>
      </c>
      <c r="J336" s="29" t="e">
        <f>J337+#REF!</f>
        <v>#REF!</v>
      </c>
      <c r="K336" s="29" t="e">
        <f>K337+#REF!</f>
        <v>#REF!</v>
      </c>
      <c r="L336" s="29" t="e">
        <f>L337+#REF!</f>
        <v>#REF!</v>
      </c>
      <c r="M336" s="29" t="e">
        <f>M337+#REF!</f>
        <v>#REF!</v>
      </c>
      <c r="N336" s="29" t="e">
        <f>N337+#REF!</f>
        <v>#REF!</v>
      </c>
      <c r="O336" s="29" t="e">
        <f>O337+#REF!</f>
        <v>#REF!</v>
      </c>
      <c r="P336" s="29" t="e">
        <f>P337+#REF!</f>
        <v>#REF!</v>
      </c>
      <c r="Q336" s="29" t="e">
        <f>Q337+#REF!</f>
        <v>#REF!</v>
      </c>
      <c r="R336" s="29" t="e">
        <f>R337+#REF!</f>
        <v>#REF!</v>
      </c>
      <c r="S336" s="29" t="e">
        <f>S337+#REF!</f>
        <v>#REF!</v>
      </c>
      <c r="T336" s="29" t="e">
        <f>T337+#REF!</f>
        <v>#REF!</v>
      </c>
      <c r="U336" s="29" t="e">
        <f>U337+#REF!</f>
        <v>#REF!</v>
      </c>
      <c r="V336" s="29" t="e">
        <f>V337+#REF!</f>
        <v>#REF!</v>
      </c>
      <c r="W336" s="29" t="e">
        <f>W337+#REF!</f>
        <v>#REF!</v>
      </c>
      <c r="X336" s="73" t="e">
        <f>X337+#REF!</f>
        <v>#REF!</v>
      </c>
      <c r="Y336" s="59" t="e">
        <f>X336/G330*100</f>
        <v>#REF!</v>
      </c>
    </row>
    <row r="337" spans="1:25" ht="16.5" outlineLevel="6" thickBot="1">
      <c r="A337" s="99" t="s">
        <v>227</v>
      </c>
      <c r="B337" s="105">
        <v>951</v>
      </c>
      <c r="C337" s="90" t="s">
        <v>75</v>
      </c>
      <c r="D337" s="90" t="s">
        <v>307</v>
      </c>
      <c r="E337" s="90" t="s">
        <v>5</v>
      </c>
      <c r="F337" s="90"/>
      <c r="G337" s="16">
        <f>G338</f>
        <v>122</v>
      </c>
      <c r="H337" s="31">
        <f aca="true" t="shared" si="39" ref="H337:X340">H338</f>
        <v>0</v>
      </c>
      <c r="I337" s="31">
        <f t="shared" si="39"/>
        <v>0</v>
      </c>
      <c r="J337" s="31">
        <f t="shared" si="39"/>
        <v>0</v>
      </c>
      <c r="K337" s="31">
        <f t="shared" si="39"/>
        <v>0</v>
      </c>
      <c r="L337" s="31">
        <f t="shared" si="39"/>
        <v>0</v>
      </c>
      <c r="M337" s="31">
        <f t="shared" si="39"/>
        <v>0</v>
      </c>
      <c r="N337" s="31">
        <f t="shared" si="39"/>
        <v>0</v>
      </c>
      <c r="O337" s="31">
        <f t="shared" si="39"/>
        <v>0</v>
      </c>
      <c r="P337" s="31">
        <f t="shared" si="39"/>
        <v>0</v>
      </c>
      <c r="Q337" s="31">
        <f t="shared" si="39"/>
        <v>0</v>
      </c>
      <c r="R337" s="31">
        <f t="shared" si="39"/>
        <v>0</v>
      </c>
      <c r="S337" s="31">
        <f t="shared" si="39"/>
        <v>0</v>
      </c>
      <c r="T337" s="31">
        <f t="shared" si="39"/>
        <v>0</v>
      </c>
      <c r="U337" s="31">
        <f t="shared" si="39"/>
        <v>0</v>
      </c>
      <c r="V337" s="31">
        <f t="shared" si="39"/>
        <v>0</v>
      </c>
      <c r="W337" s="31">
        <f t="shared" si="39"/>
        <v>0</v>
      </c>
      <c r="X337" s="66">
        <f t="shared" si="39"/>
        <v>499.74378</v>
      </c>
      <c r="Y337" s="59">
        <f>X337/G331*100</f>
        <v>499.74378</v>
      </c>
    </row>
    <row r="338" spans="1:25" ht="30" customHeight="1" outlineLevel="6" thickBot="1">
      <c r="A338" s="113" t="s">
        <v>170</v>
      </c>
      <c r="B338" s="89">
        <v>951</v>
      </c>
      <c r="C338" s="90" t="s">
        <v>75</v>
      </c>
      <c r="D338" s="90" t="s">
        <v>308</v>
      </c>
      <c r="E338" s="90" t="s">
        <v>5</v>
      </c>
      <c r="F338" s="90"/>
      <c r="G338" s="16">
        <f>G340+G339</f>
        <v>122</v>
      </c>
      <c r="H338" s="32">
        <f aca="true" t="shared" si="40" ref="H338:X338">H340</f>
        <v>0</v>
      </c>
      <c r="I338" s="32">
        <f t="shared" si="40"/>
        <v>0</v>
      </c>
      <c r="J338" s="32">
        <f t="shared" si="40"/>
        <v>0</v>
      </c>
      <c r="K338" s="32">
        <f t="shared" si="40"/>
        <v>0</v>
      </c>
      <c r="L338" s="32">
        <f t="shared" si="40"/>
        <v>0</v>
      </c>
      <c r="M338" s="32">
        <f t="shared" si="40"/>
        <v>0</v>
      </c>
      <c r="N338" s="32">
        <f t="shared" si="40"/>
        <v>0</v>
      </c>
      <c r="O338" s="32">
        <f t="shared" si="40"/>
        <v>0</v>
      </c>
      <c r="P338" s="32">
        <f t="shared" si="40"/>
        <v>0</v>
      </c>
      <c r="Q338" s="32">
        <f t="shared" si="40"/>
        <v>0</v>
      </c>
      <c r="R338" s="32">
        <f t="shared" si="40"/>
        <v>0</v>
      </c>
      <c r="S338" s="32">
        <f t="shared" si="40"/>
        <v>0</v>
      </c>
      <c r="T338" s="32">
        <f t="shared" si="40"/>
        <v>0</v>
      </c>
      <c r="U338" s="32">
        <f t="shared" si="40"/>
        <v>0</v>
      </c>
      <c r="V338" s="32">
        <f t="shared" si="40"/>
        <v>0</v>
      </c>
      <c r="W338" s="32">
        <f t="shared" si="40"/>
        <v>0</v>
      </c>
      <c r="X338" s="67">
        <f t="shared" si="40"/>
        <v>499.74378</v>
      </c>
      <c r="Y338" s="59">
        <f>X338/G332*100</f>
        <v>499.74378</v>
      </c>
    </row>
    <row r="339" spans="1:25" ht="19.5" customHeight="1" outlineLevel="6" thickBot="1">
      <c r="A339" s="5" t="s">
        <v>358</v>
      </c>
      <c r="B339" s="21">
        <v>951</v>
      </c>
      <c r="C339" s="6" t="s">
        <v>75</v>
      </c>
      <c r="D339" s="6" t="s">
        <v>308</v>
      </c>
      <c r="E339" s="6" t="s">
        <v>341</v>
      </c>
      <c r="F339" s="6"/>
      <c r="G339" s="7">
        <v>30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67"/>
      <c r="Y339" s="59"/>
    </row>
    <row r="340" spans="1:25" ht="18.75" customHeight="1" outlineLevel="6" thickBot="1">
      <c r="A340" s="5" t="s">
        <v>96</v>
      </c>
      <c r="B340" s="21">
        <v>951</v>
      </c>
      <c r="C340" s="6" t="s">
        <v>75</v>
      </c>
      <c r="D340" s="6" t="s">
        <v>308</v>
      </c>
      <c r="E340" s="6" t="s">
        <v>91</v>
      </c>
      <c r="F340" s="6"/>
      <c r="G340" s="7">
        <f>G341</f>
        <v>92</v>
      </c>
      <c r="H340" s="34">
        <f t="shared" si="39"/>
        <v>0</v>
      </c>
      <c r="I340" s="34">
        <f t="shared" si="39"/>
        <v>0</v>
      </c>
      <c r="J340" s="34">
        <f t="shared" si="39"/>
        <v>0</v>
      </c>
      <c r="K340" s="34">
        <f t="shared" si="39"/>
        <v>0</v>
      </c>
      <c r="L340" s="34">
        <f t="shared" si="39"/>
        <v>0</v>
      </c>
      <c r="M340" s="34">
        <f t="shared" si="39"/>
        <v>0</v>
      </c>
      <c r="N340" s="34">
        <f t="shared" si="39"/>
        <v>0</v>
      </c>
      <c r="O340" s="34">
        <f t="shared" si="39"/>
        <v>0</v>
      </c>
      <c r="P340" s="34">
        <f t="shared" si="39"/>
        <v>0</v>
      </c>
      <c r="Q340" s="34">
        <f t="shared" si="39"/>
        <v>0</v>
      </c>
      <c r="R340" s="34">
        <f t="shared" si="39"/>
        <v>0</v>
      </c>
      <c r="S340" s="34">
        <f t="shared" si="39"/>
        <v>0</v>
      </c>
      <c r="T340" s="34">
        <f t="shared" si="39"/>
        <v>0</v>
      </c>
      <c r="U340" s="34">
        <f t="shared" si="39"/>
        <v>0</v>
      </c>
      <c r="V340" s="34">
        <f t="shared" si="39"/>
        <v>0</v>
      </c>
      <c r="W340" s="34">
        <f t="shared" si="39"/>
        <v>0</v>
      </c>
      <c r="X340" s="68">
        <f t="shared" si="39"/>
        <v>499.74378</v>
      </c>
      <c r="Y340" s="59">
        <f>X340/G333*100</f>
        <v>499.74378</v>
      </c>
    </row>
    <row r="341" spans="1:25" ht="32.25" outlineLevel="6" thickBot="1">
      <c r="A341" s="87" t="s">
        <v>97</v>
      </c>
      <c r="B341" s="91">
        <v>951</v>
      </c>
      <c r="C341" s="92" t="s">
        <v>75</v>
      </c>
      <c r="D341" s="92" t="s">
        <v>308</v>
      </c>
      <c r="E341" s="92" t="s">
        <v>92</v>
      </c>
      <c r="F341" s="92"/>
      <c r="G341" s="97">
        <v>92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X341/G334*100</f>
        <v>499.74378</v>
      </c>
    </row>
    <row r="342" spans="1:25" ht="38.25" customHeight="1" outlineLevel="6" thickBot="1">
      <c r="A342" s="107" t="s">
        <v>69</v>
      </c>
      <c r="B342" s="18">
        <v>951</v>
      </c>
      <c r="C342" s="14" t="s">
        <v>68</v>
      </c>
      <c r="D342" s="14" t="s">
        <v>248</v>
      </c>
      <c r="E342" s="14" t="s">
        <v>5</v>
      </c>
      <c r="F342" s="14"/>
      <c r="G342" s="15">
        <f>G343</f>
        <v>2200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</row>
    <row r="343" spans="1:25" ht="32.25" outlineLevel="6" thickBot="1">
      <c r="A343" s="125" t="s">
        <v>41</v>
      </c>
      <c r="B343" s="18">
        <v>951</v>
      </c>
      <c r="C343" s="126" t="s">
        <v>77</v>
      </c>
      <c r="D343" s="126" t="s">
        <v>248</v>
      </c>
      <c r="E343" s="126" t="s">
        <v>5</v>
      </c>
      <c r="F343" s="126"/>
      <c r="G343" s="127">
        <f>G344</f>
        <v>2200</v>
      </c>
      <c r="H343" s="31">
        <f aca="true" t="shared" si="41" ref="H343:X343">H344</f>
        <v>0</v>
      </c>
      <c r="I343" s="31">
        <f t="shared" si="41"/>
        <v>0</v>
      </c>
      <c r="J343" s="31">
        <f t="shared" si="41"/>
        <v>0</v>
      </c>
      <c r="K343" s="31">
        <f t="shared" si="41"/>
        <v>0</v>
      </c>
      <c r="L343" s="31">
        <f t="shared" si="41"/>
        <v>0</v>
      </c>
      <c r="M343" s="31">
        <f t="shared" si="41"/>
        <v>0</v>
      </c>
      <c r="N343" s="31">
        <f t="shared" si="41"/>
        <v>0</v>
      </c>
      <c r="O343" s="31">
        <f t="shared" si="41"/>
        <v>0</v>
      </c>
      <c r="P343" s="31">
        <f t="shared" si="41"/>
        <v>0</v>
      </c>
      <c r="Q343" s="31">
        <f t="shared" si="41"/>
        <v>0</v>
      </c>
      <c r="R343" s="31">
        <f t="shared" si="41"/>
        <v>0</v>
      </c>
      <c r="S343" s="31">
        <f t="shared" si="41"/>
        <v>0</v>
      </c>
      <c r="T343" s="31">
        <f t="shared" si="41"/>
        <v>0</v>
      </c>
      <c r="U343" s="31">
        <f t="shared" si="41"/>
        <v>0</v>
      </c>
      <c r="V343" s="31">
        <f t="shared" si="41"/>
        <v>0</v>
      </c>
      <c r="W343" s="31">
        <f t="shared" si="41"/>
        <v>0</v>
      </c>
      <c r="X343" s="31">
        <f t="shared" si="41"/>
        <v>0</v>
      </c>
      <c r="Y343" s="59">
        <f>X343/G341*100</f>
        <v>0</v>
      </c>
    </row>
    <row r="344" spans="1:25" ht="32.25" outlineLevel="6" thickBot="1">
      <c r="A344" s="111" t="s">
        <v>131</v>
      </c>
      <c r="B344" s="19">
        <v>951</v>
      </c>
      <c r="C344" s="11" t="s">
        <v>77</v>
      </c>
      <c r="D344" s="11" t="s">
        <v>249</v>
      </c>
      <c r="E344" s="11" t="s">
        <v>5</v>
      </c>
      <c r="F344" s="11"/>
      <c r="G344" s="12">
        <f>G345</f>
        <v>2200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>
        <v>0</v>
      </c>
      <c r="Y344" s="59" t="e">
        <f>X344/#REF!*100</f>
        <v>#REF!</v>
      </c>
    </row>
    <row r="345" spans="1:25" ht="32.25" outlineLevel="6" thickBot="1">
      <c r="A345" s="111" t="s">
        <v>132</v>
      </c>
      <c r="B345" s="19">
        <v>951</v>
      </c>
      <c r="C345" s="9" t="s">
        <v>77</v>
      </c>
      <c r="D345" s="9" t="s">
        <v>250</v>
      </c>
      <c r="E345" s="9" t="s">
        <v>5</v>
      </c>
      <c r="F345" s="9"/>
      <c r="G345" s="10">
        <f>G346</f>
        <v>2200</v>
      </c>
      <c r="H345" s="77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75"/>
      <c r="Y345" s="59"/>
    </row>
    <row r="346" spans="1:25" ht="35.25" customHeight="1" outlineLevel="6" thickBot="1">
      <c r="A346" s="113" t="s">
        <v>171</v>
      </c>
      <c r="B346" s="89">
        <v>951</v>
      </c>
      <c r="C346" s="90" t="s">
        <v>77</v>
      </c>
      <c r="D346" s="90" t="s">
        <v>309</v>
      </c>
      <c r="E346" s="90" t="s">
        <v>5</v>
      </c>
      <c r="F346" s="90"/>
      <c r="G346" s="16">
        <f>G347</f>
        <v>2200</v>
      </c>
      <c r="H346" s="29" t="e">
        <f>H347+#REF!</f>
        <v>#REF!</v>
      </c>
      <c r="I346" s="29" t="e">
        <f>I347+#REF!</f>
        <v>#REF!</v>
      </c>
      <c r="J346" s="29" t="e">
        <f>J347+#REF!</f>
        <v>#REF!</v>
      </c>
      <c r="K346" s="29" t="e">
        <f>K347+#REF!</f>
        <v>#REF!</v>
      </c>
      <c r="L346" s="29" t="e">
        <f>L347+#REF!</f>
        <v>#REF!</v>
      </c>
      <c r="M346" s="29" t="e">
        <f>M347+#REF!</f>
        <v>#REF!</v>
      </c>
      <c r="N346" s="29" t="e">
        <f>N347+#REF!</f>
        <v>#REF!</v>
      </c>
      <c r="O346" s="29" t="e">
        <f>O347+#REF!</f>
        <v>#REF!</v>
      </c>
      <c r="P346" s="29" t="e">
        <f>P347+#REF!</f>
        <v>#REF!</v>
      </c>
      <c r="Q346" s="29" t="e">
        <f>Q347+#REF!</f>
        <v>#REF!</v>
      </c>
      <c r="R346" s="29" t="e">
        <f>R347+#REF!</f>
        <v>#REF!</v>
      </c>
      <c r="S346" s="29" t="e">
        <f>S347+#REF!</f>
        <v>#REF!</v>
      </c>
      <c r="T346" s="29" t="e">
        <f>T347+#REF!</f>
        <v>#REF!</v>
      </c>
      <c r="U346" s="29" t="e">
        <f>U347+#REF!</f>
        <v>#REF!</v>
      </c>
      <c r="V346" s="29" t="e">
        <f>V347+#REF!</f>
        <v>#REF!</v>
      </c>
      <c r="W346" s="29" t="e">
        <f>W347+#REF!</f>
        <v>#REF!</v>
      </c>
      <c r="X346" s="73" t="e">
        <f>X347+#REF!</f>
        <v>#REF!</v>
      </c>
      <c r="Y346" s="59" t="e">
        <f>X346/#REF!*100</f>
        <v>#REF!</v>
      </c>
    </row>
    <row r="347" spans="1:25" ht="16.5" outlineLevel="6" thickBot="1">
      <c r="A347" s="5" t="s">
        <v>116</v>
      </c>
      <c r="B347" s="21">
        <v>951</v>
      </c>
      <c r="C347" s="6" t="s">
        <v>77</v>
      </c>
      <c r="D347" s="6" t="s">
        <v>309</v>
      </c>
      <c r="E347" s="6" t="s">
        <v>115</v>
      </c>
      <c r="F347" s="6"/>
      <c r="G347" s="7">
        <f>G348</f>
        <v>2200</v>
      </c>
      <c r="H347" s="31" t="e">
        <f aca="true" t="shared" si="42" ref="H347:X347">H348</f>
        <v>#REF!</v>
      </c>
      <c r="I347" s="31" t="e">
        <f t="shared" si="42"/>
        <v>#REF!</v>
      </c>
      <c r="J347" s="31" t="e">
        <f t="shared" si="42"/>
        <v>#REF!</v>
      </c>
      <c r="K347" s="31" t="e">
        <f t="shared" si="42"/>
        <v>#REF!</v>
      </c>
      <c r="L347" s="31" t="e">
        <f t="shared" si="42"/>
        <v>#REF!</v>
      </c>
      <c r="M347" s="31" t="e">
        <f t="shared" si="42"/>
        <v>#REF!</v>
      </c>
      <c r="N347" s="31" t="e">
        <f t="shared" si="42"/>
        <v>#REF!</v>
      </c>
      <c r="O347" s="31" t="e">
        <f t="shared" si="42"/>
        <v>#REF!</v>
      </c>
      <c r="P347" s="31" t="e">
        <f t="shared" si="42"/>
        <v>#REF!</v>
      </c>
      <c r="Q347" s="31" t="e">
        <f t="shared" si="42"/>
        <v>#REF!</v>
      </c>
      <c r="R347" s="31" t="e">
        <f t="shared" si="42"/>
        <v>#REF!</v>
      </c>
      <c r="S347" s="31" t="e">
        <f t="shared" si="42"/>
        <v>#REF!</v>
      </c>
      <c r="T347" s="31" t="e">
        <f t="shared" si="42"/>
        <v>#REF!</v>
      </c>
      <c r="U347" s="31" t="e">
        <f t="shared" si="42"/>
        <v>#REF!</v>
      </c>
      <c r="V347" s="31" t="e">
        <f t="shared" si="42"/>
        <v>#REF!</v>
      </c>
      <c r="W347" s="31" t="e">
        <f t="shared" si="42"/>
        <v>#REF!</v>
      </c>
      <c r="X347" s="69" t="e">
        <f t="shared" si="42"/>
        <v>#REF!</v>
      </c>
      <c r="Y347" s="59" t="e">
        <f>X347/#REF!*100</f>
        <v>#REF!</v>
      </c>
    </row>
    <row r="348" spans="1:25" ht="19.5" customHeight="1" outlineLevel="6" thickBot="1">
      <c r="A348" s="98" t="s">
        <v>198</v>
      </c>
      <c r="B348" s="91">
        <v>951</v>
      </c>
      <c r="C348" s="92" t="s">
        <v>77</v>
      </c>
      <c r="D348" s="92" t="s">
        <v>309</v>
      </c>
      <c r="E348" s="92" t="s">
        <v>85</v>
      </c>
      <c r="F348" s="92"/>
      <c r="G348" s="97">
        <v>2200</v>
      </c>
      <c r="H348" s="32" t="e">
        <f>#REF!</f>
        <v>#REF!</v>
      </c>
      <c r="I348" s="32" t="e">
        <f>#REF!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2" t="e">
        <f>#REF!</f>
        <v>#REF!</v>
      </c>
      <c r="S348" s="32" t="e">
        <f>#REF!</f>
        <v>#REF!</v>
      </c>
      <c r="T348" s="32" t="e">
        <f>#REF!</f>
        <v>#REF!</v>
      </c>
      <c r="U348" s="32" t="e">
        <f>#REF!</f>
        <v>#REF!</v>
      </c>
      <c r="V348" s="32" t="e">
        <f>#REF!</f>
        <v>#REF!</v>
      </c>
      <c r="W348" s="32" t="e">
        <f>#REF!</f>
        <v>#REF!</v>
      </c>
      <c r="X348" s="70" t="e">
        <f>#REF!</f>
        <v>#REF!</v>
      </c>
      <c r="Y348" s="59" t="e">
        <f>X348/G342*100</f>
        <v>#REF!</v>
      </c>
    </row>
    <row r="349" spans="1:25" ht="32.25" outlineLevel="6" thickBot="1">
      <c r="A349" s="107" t="s">
        <v>76</v>
      </c>
      <c r="B349" s="18">
        <v>951</v>
      </c>
      <c r="C349" s="14" t="s">
        <v>65</v>
      </c>
      <c r="D349" s="14" t="s">
        <v>248</v>
      </c>
      <c r="E349" s="14" t="s">
        <v>5</v>
      </c>
      <c r="F349" s="14"/>
      <c r="G349" s="15">
        <f>G350</f>
        <v>100</v>
      </c>
      <c r="H349" s="25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43"/>
      <c r="X349" s="65">
        <v>48.715</v>
      </c>
      <c r="Y349" s="59" t="e">
        <f>X349/#REF!*100</f>
        <v>#REF!</v>
      </c>
    </row>
    <row r="350" spans="1:25" ht="16.5" outlineLevel="6" thickBot="1">
      <c r="A350" s="8" t="s">
        <v>172</v>
      </c>
      <c r="B350" s="19">
        <v>951</v>
      </c>
      <c r="C350" s="9" t="s">
        <v>66</v>
      </c>
      <c r="D350" s="9" t="s">
        <v>248</v>
      </c>
      <c r="E350" s="9" t="s">
        <v>5</v>
      </c>
      <c r="F350" s="9"/>
      <c r="G350" s="10">
        <f>G351</f>
        <v>100</v>
      </c>
      <c r="H350" s="100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75"/>
      <c r="Y350" s="59"/>
    </row>
    <row r="351" spans="1:25" ht="32.25" outlineLevel="6" thickBot="1">
      <c r="A351" s="111" t="s">
        <v>131</v>
      </c>
      <c r="B351" s="19">
        <v>951</v>
      </c>
      <c r="C351" s="9" t="s">
        <v>66</v>
      </c>
      <c r="D351" s="9" t="s">
        <v>249</v>
      </c>
      <c r="E351" s="9" t="s">
        <v>5</v>
      </c>
      <c r="F351" s="9"/>
      <c r="G351" s="10">
        <f>G352</f>
        <v>100</v>
      </c>
      <c r="H351" s="29">
        <f aca="true" t="shared" si="43" ref="H351:X354">H352</f>
        <v>0</v>
      </c>
      <c r="I351" s="29">
        <f t="shared" si="43"/>
        <v>0</v>
      </c>
      <c r="J351" s="29">
        <f t="shared" si="43"/>
        <v>0</v>
      </c>
      <c r="K351" s="29">
        <f t="shared" si="43"/>
        <v>0</v>
      </c>
      <c r="L351" s="29">
        <f t="shared" si="43"/>
        <v>0</v>
      </c>
      <c r="M351" s="29">
        <f t="shared" si="43"/>
        <v>0</v>
      </c>
      <c r="N351" s="29">
        <f t="shared" si="43"/>
        <v>0</v>
      </c>
      <c r="O351" s="29">
        <f t="shared" si="43"/>
        <v>0</v>
      </c>
      <c r="P351" s="29">
        <f t="shared" si="43"/>
        <v>0</v>
      </c>
      <c r="Q351" s="29">
        <f t="shared" si="43"/>
        <v>0</v>
      </c>
      <c r="R351" s="29">
        <f t="shared" si="43"/>
        <v>0</v>
      </c>
      <c r="S351" s="29">
        <f t="shared" si="43"/>
        <v>0</v>
      </c>
      <c r="T351" s="29">
        <f t="shared" si="43"/>
        <v>0</v>
      </c>
      <c r="U351" s="29">
        <f t="shared" si="43"/>
        <v>0</v>
      </c>
      <c r="V351" s="29">
        <f t="shared" si="43"/>
        <v>0</v>
      </c>
      <c r="W351" s="29">
        <f t="shared" si="43"/>
        <v>0</v>
      </c>
      <c r="X351" s="73">
        <f t="shared" si="43"/>
        <v>0</v>
      </c>
      <c r="Y351" s="59" t="e">
        <f>X351/#REF!*100</f>
        <v>#REF!</v>
      </c>
    </row>
    <row r="352" spans="1:25" ht="32.25" outlineLevel="6" thickBot="1">
      <c r="A352" s="111" t="s">
        <v>132</v>
      </c>
      <c r="B352" s="19">
        <v>951</v>
      </c>
      <c r="C352" s="11" t="s">
        <v>66</v>
      </c>
      <c r="D352" s="11" t="s">
        <v>250</v>
      </c>
      <c r="E352" s="11" t="s">
        <v>5</v>
      </c>
      <c r="F352" s="11"/>
      <c r="G352" s="12">
        <f>G353</f>
        <v>100</v>
      </c>
      <c r="H352" s="31">
        <f t="shared" si="43"/>
        <v>0</v>
      </c>
      <c r="I352" s="31">
        <f t="shared" si="43"/>
        <v>0</v>
      </c>
      <c r="J352" s="31">
        <f t="shared" si="43"/>
        <v>0</v>
      </c>
      <c r="K352" s="31">
        <f t="shared" si="43"/>
        <v>0</v>
      </c>
      <c r="L352" s="31">
        <f t="shared" si="43"/>
        <v>0</v>
      </c>
      <c r="M352" s="31">
        <f t="shared" si="43"/>
        <v>0</v>
      </c>
      <c r="N352" s="31">
        <f t="shared" si="43"/>
        <v>0</v>
      </c>
      <c r="O352" s="31">
        <f t="shared" si="43"/>
        <v>0</v>
      </c>
      <c r="P352" s="31">
        <f t="shared" si="43"/>
        <v>0</v>
      </c>
      <c r="Q352" s="31">
        <f t="shared" si="43"/>
        <v>0</v>
      </c>
      <c r="R352" s="31">
        <f t="shared" si="43"/>
        <v>0</v>
      </c>
      <c r="S352" s="31">
        <f t="shared" si="43"/>
        <v>0</v>
      </c>
      <c r="T352" s="31">
        <f t="shared" si="43"/>
        <v>0</v>
      </c>
      <c r="U352" s="31">
        <f t="shared" si="43"/>
        <v>0</v>
      </c>
      <c r="V352" s="31">
        <f t="shared" si="43"/>
        <v>0</v>
      </c>
      <c r="W352" s="31">
        <f t="shared" si="43"/>
        <v>0</v>
      </c>
      <c r="X352" s="66">
        <f t="shared" si="43"/>
        <v>0</v>
      </c>
      <c r="Y352" s="59" t="e">
        <f>X352/#REF!*100</f>
        <v>#REF!</v>
      </c>
    </row>
    <row r="353" spans="1:25" ht="32.25" outlineLevel="6" thickBot="1">
      <c r="A353" s="93" t="s">
        <v>173</v>
      </c>
      <c r="B353" s="89">
        <v>951</v>
      </c>
      <c r="C353" s="90" t="s">
        <v>66</v>
      </c>
      <c r="D353" s="90" t="s">
        <v>310</v>
      </c>
      <c r="E353" s="90" t="s">
        <v>5</v>
      </c>
      <c r="F353" s="90"/>
      <c r="G353" s="16">
        <f>G354</f>
        <v>100</v>
      </c>
      <c r="H353" s="32">
        <f t="shared" si="43"/>
        <v>0</v>
      </c>
      <c r="I353" s="32">
        <f t="shared" si="43"/>
        <v>0</v>
      </c>
      <c r="J353" s="32">
        <f t="shared" si="43"/>
        <v>0</v>
      </c>
      <c r="K353" s="32">
        <f t="shared" si="43"/>
        <v>0</v>
      </c>
      <c r="L353" s="32">
        <f t="shared" si="43"/>
        <v>0</v>
      </c>
      <c r="M353" s="32">
        <f t="shared" si="43"/>
        <v>0</v>
      </c>
      <c r="N353" s="32">
        <f t="shared" si="43"/>
        <v>0</v>
      </c>
      <c r="O353" s="32">
        <f t="shared" si="43"/>
        <v>0</v>
      </c>
      <c r="P353" s="32">
        <f t="shared" si="43"/>
        <v>0</v>
      </c>
      <c r="Q353" s="32">
        <f t="shared" si="43"/>
        <v>0</v>
      </c>
      <c r="R353" s="32">
        <f t="shared" si="43"/>
        <v>0</v>
      </c>
      <c r="S353" s="32">
        <f t="shared" si="43"/>
        <v>0</v>
      </c>
      <c r="T353" s="32">
        <f t="shared" si="43"/>
        <v>0</v>
      </c>
      <c r="U353" s="32">
        <f t="shared" si="43"/>
        <v>0</v>
      </c>
      <c r="V353" s="32">
        <f t="shared" si="43"/>
        <v>0</v>
      </c>
      <c r="W353" s="32">
        <f t="shared" si="43"/>
        <v>0</v>
      </c>
      <c r="X353" s="67">
        <f t="shared" si="43"/>
        <v>0</v>
      </c>
      <c r="Y353" s="59" t="e">
        <f>X353/#REF!*100</f>
        <v>#REF!</v>
      </c>
    </row>
    <row r="354" spans="1:25" ht="16.5" outlineLevel="6" thickBot="1">
      <c r="A354" s="5" t="s">
        <v>124</v>
      </c>
      <c r="B354" s="21">
        <v>951</v>
      </c>
      <c r="C354" s="6" t="s">
        <v>66</v>
      </c>
      <c r="D354" s="6" t="s">
        <v>310</v>
      </c>
      <c r="E354" s="6" t="s">
        <v>214</v>
      </c>
      <c r="F354" s="6"/>
      <c r="G354" s="7">
        <v>100</v>
      </c>
      <c r="H354" s="34">
        <f t="shared" si="43"/>
        <v>0</v>
      </c>
      <c r="I354" s="34">
        <f t="shared" si="43"/>
        <v>0</v>
      </c>
      <c r="J354" s="34">
        <f t="shared" si="43"/>
        <v>0</v>
      </c>
      <c r="K354" s="34">
        <f t="shared" si="43"/>
        <v>0</v>
      </c>
      <c r="L354" s="34">
        <f t="shared" si="43"/>
        <v>0</v>
      </c>
      <c r="M354" s="34">
        <f t="shared" si="43"/>
        <v>0</v>
      </c>
      <c r="N354" s="34">
        <f t="shared" si="43"/>
        <v>0</v>
      </c>
      <c r="O354" s="34">
        <f t="shared" si="43"/>
        <v>0</v>
      </c>
      <c r="P354" s="34">
        <f t="shared" si="43"/>
        <v>0</v>
      </c>
      <c r="Q354" s="34">
        <f t="shared" si="43"/>
        <v>0</v>
      </c>
      <c r="R354" s="34">
        <f t="shared" si="43"/>
        <v>0</v>
      </c>
      <c r="S354" s="34">
        <f t="shared" si="43"/>
        <v>0</v>
      </c>
      <c r="T354" s="34">
        <f t="shared" si="43"/>
        <v>0</v>
      </c>
      <c r="U354" s="34">
        <f t="shared" si="43"/>
        <v>0</v>
      </c>
      <c r="V354" s="34">
        <f t="shared" si="43"/>
        <v>0</v>
      </c>
      <c r="W354" s="34">
        <f t="shared" si="43"/>
        <v>0</v>
      </c>
      <c r="X354" s="68">
        <f t="shared" si="43"/>
        <v>0</v>
      </c>
      <c r="Y354" s="59" t="e">
        <f>X354/#REF!*100</f>
        <v>#REF!</v>
      </c>
    </row>
    <row r="355" spans="1:25" ht="63.75" outlineLevel="6" thickBot="1">
      <c r="A355" s="107" t="s">
        <v>71</v>
      </c>
      <c r="B355" s="18">
        <v>951</v>
      </c>
      <c r="C355" s="14" t="s">
        <v>72</v>
      </c>
      <c r="D355" s="14" t="s">
        <v>248</v>
      </c>
      <c r="E355" s="14" t="s">
        <v>5</v>
      </c>
      <c r="F355" s="14"/>
      <c r="G355" s="140">
        <f aca="true" t="shared" si="44" ref="G355:G360">G356</f>
        <v>21210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0</v>
      </c>
      <c r="Y355" s="59">
        <f>X355/G349*100</f>
        <v>0</v>
      </c>
    </row>
    <row r="356" spans="1:25" ht="48" outlineLevel="6" thickBot="1">
      <c r="A356" s="111" t="s">
        <v>74</v>
      </c>
      <c r="B356" s="19">
        <v>951</v>
      </c>
      <c r="C356" s="9" t="s">
        <v>73</v>
      </c>
      <c r="D356" s="9" t="s">
        <v>248</v>
      </c>
      <c r="E356" s="9" t="s">
        <v>5</v>
      </c>
      <c r="F356" s="9"/>
      <c r="G356" s="141">
        <f t="shared" si="44"/>
        <v>21210</v>
      </c>
      <c r="H356" s="29" t="e">
        <f aca="true" t="shared" si="45" ref="H356:X358">H357</f>
        <v>#REF!</v>
      </c>
      <c r="I356" s="29" t="e">
        <f t="shared" si="45"/>
        <v>#REF!</v>
      </c>
      <c r="J356" s="29" t="e">
        <f t="shared" si="45"/>
        <v>#REF!</v>
      </c>
      <c r="K356" s="29" t="e">
        <f t="shared" si="45"/>
        <v>#REF!</v>
      </c>
      <c r="L356" s="29" t="e">
        <f t="shared" si="45"/>
        <v>#REF!</v>
      </c>
      <c r="M356" s="29" t="e">
        <f t="shared" si="45"/>
        <v>#REF!</v>
      </c>
      <c r="N356" s="29" t="e">
        <f t="shared" si="45"/>
        <v>#REF!</v>
      </c>
      <c r="O356" s="29" t="e">
        <f t="shared" si="45"/>
        <v>#REF!</v>
      </c>
      <c r="P356" s="29" t="e">
        <f t="shared" si="45"/>
        <v>#REF!</v>
      </c>
      <c r="Q356" s="29" t="e">
        <f t="shared" si="45"/>
        <v>#REF!</v>
      </c>
      <c r="R356" s="29" t="e">
        <f t="shared" si="45"/>
        <v>#REF!</v>
      </c>
      <c r="S356" s="29" t="e">
        <f t="shared" si="45"/>
        <v>#REF!</v>
      </c>
      <c r="T356" s="29" t="e">
        <f t="shared" si="45"/>
        <v>#REF!</v>
      </c>
      <c r="U356" s="29" t="e">
        <f t="shared" si="45"/>
        <v>#REF!</v>
      </c>
      <c r="V356" s="29" t="e">
        <f t="shared" si="45"/>
        <v>#REF!</v>
      </c>
      <c r="W356" s="29" t="e">
        <f t="shared" si="45"/>
        <v>#REF!</v>
      </c>
      <c r="X356" s="73" t="e">
        <f t="shared" si="45"/>
        <v>#REF!</v>
      </c>
      <c r="Y356" s="59" t="e">
        <f>X356/G350*100</f>
        <v>#REF!</v>
      </c>
    </row>
    <row r="357" spans="1:25" ht="32.25" outlineLevel="6" thickBot="1">
      <c r="A357" s="111" t="s">
        <v>131</v>
      </c>
      <c r="B357" s="19">
        <v>951</v>
      </c>
      <c r="C357" s="9" t="s">
        <v>73</v>
      </c>
      <c r="D357" s="9" t="s">
        <v>249</v>
      </c>
      <c r="E357" s="9" t="s">
        <v>5</v>
      </c>
      <c r="F357" s="9"/>
      <c r="G357" s="141">
        <f t="shared" si="44"/>
        <v>21210</v>
      </c>
      <c r="H357" s="31" t="e">
        <f t="shared" si="45"/>
        <v>#REF!</v>
      </c>
      <c r="I357" s="31" t="e">
        <f t="shared" si="45"/>
        <v>#REF!</v>
      </c>
      <c r="J357" s="31" t="e">
        <f t="shared" si="45"/>
        <v>#REF!</v>
      </c>
      <c r="K357" s="31" t="e">
        <f t="shared" si="45"/>
        <v>#REF!</v>
      </c>
      <c r="L357" s="31" t="e">
        <f t="shared" si="45"/>
        <v>#REF!</v>
      </c>
      <c r="M357" s="31" t="e">
        <f t="shared" si="45"/>
        <v>#REF!</v>
      </c>
      <c r="N357" s="31" t="e">
        <f t="shared" si="45"/>
        <v>#REF!</v>
      </c>
      <c r="O357" s="31" t="e">
        <f t="shared" si="45"/>
        <v>#REF!</v>
      </c>
      <c r="P357" s="31" t="e">
        <f t="shared" si="45"/>
        <v>#REF!</v>
      </c>
      <c r="Q357" s="31" t="e">
        <f t="shared" si="45"/>
        <v>#REF!</v>
      </c>
      <c r="R357" s="31" t="e">
        <f t="shared" si="45"/>
        <v>#REF!</v>
      </c>
      <c r="S357" s="31" t="e">
        <f t="shared" si="45"/>
        <v>#REF!</v>
      </c>
      <c r="T357" s="31" t="e">
        <f t="shared" si="45"/>
        <v>#REF!</v>
      </c>
      <c r="U357" s="31" t="e">
        <f t="shared" si="45"/>
        <v>#REF!</v>
      </c>
      <c r="V357" s="31" t="e">
        <f t="shared" si="45"/>
        <v>#REF!</v>
      </c>
      <c r="W357" s="31" t="e">
        <f t="shared" si="45"/>
        <v>#REF!</v>
      </c>
      <c r="X357" s="66" t="e">
        <f t="shared" si="45"/>
        <v>#REF!</v>
      </c>
      <c r="Y357" s="59" t="e">
        <f>X357/G351*100</f>
        <v>#REF!</v>
      </c>
    </row>
    <row r="358" spans="1:25" ht="32.25" outlineLevel="6" thickBot="1">
      <c r="A358" s="111" t="s">
        <v>132</v>
      </c>
      <c r="B358" s="19">
        <v>951</v>
      </c>
      <c r="C358" s="11" t="s">
        <v>73</v>
      </c>
      <c r="D358" s="11" t="s">
        <v>250</v>
      </c>
      <c r="E358" s="11" t="s">
        <v>5</v>
      </c>
      <c r="F358" s="11"/>
      <c r="G358" s="144">
        <f>G359+G362</f>
        <v>21210</v>
      </c>
      <c r="H358" s="32" t="e">
        <f t="shared" si="45"/>
        <v>#REF!</v>
      </c>
      <c r="I358" s="32" t="e">
        <f t="shared" si="45"/>
        <v>#REF!</v>
      </c>
      <c r="J358" s="32" t="e">
        <f t="shared" si="45"/>
        <v>#REF!</v>
      </c>
      <c r="K358" s="32" t="e">
        <f t="shared" si="45"/>
        <v>#REF!</v>
      </c>
      <c r="L358" s="32" t="e">
        <f t="shared" si="45"/>
        <v>#REF!</v>
      </c>
      <c r="M358" s="32" t="e">
        <f t="shared" si="45"/>
        <v>#REF!</v>
      </c>
      <c r="N358" s="32" t="e">
        <f t="shared" si="45"/>
        <v>#REF!</v>
      </c>
      <c r="O358" s="32" t="e">
        <f t="shared" si="45"/>
        <v>#REF!</v>
      </c>
      <c r="P358" s="32" t="e">
        <f t="shared" si="45"/>
        <v>#REF!</v>
      </c>
      <c r="Q358" s="32" t="e">
        <f t="shared" si="45"/>
        <v>#REF!</v>
      </c>
      <c r="R358" s="32" t="e">
        <f t="shared" si="45"/>
        <v>#REF!</v>
      </c>
      <c r="S358" s="32" t="e">
        <f t="shared" si="45"/>
        <v>#REF!</v>
      </c>
      <c r="T358" s="32" t="e">
        <f t="shared" si="45"/>
        <v>#REF!</v>
      </c>
      <c r="U358" s="32" t="e">
        <f t="shared" si="45"/>
        <v>#REF!</v>
      </c>
      <c r="V358" s="32" t="e">
        <f t="shared" si="45"/>
        <v>#REF!</v>
      </c>
      <c r="W358" s="32" t="e">
        <f t="shared" si="45"/>
        <v>#REF!</v>
      </c>
      <c r="X358" s="67" t="e">
        <f t="shared" si="45"/>
        <v>#REF!</v>
      </c>
      <c r="Y358" s="59" t="e">
        <f>X358/G352*100</f>
        <v>#REF!</v>
      </c>
    </row>
    <row r="359" spans="1:25" ht="48" outlineLevel="6" thickBot="1">
      <c r="A359" s="5" t="s">
        <v>174</v>
      </c>
      <c r="B359" s="21">
        <v>951</v>
      </c>
      <c r="C359" s="6" t="s">
        <v>73</v>
      </c>
      <c r="D359" s="6" t="s">
        <v>311</v>
      </c>
      <c r="E359" s="6" t="s">
        <v>5</v>
      </c>
      <c r="F359" s="6"/>
      <c r="G359" s="146">
        <f t="shared" si="44"/>
        <v>3396.371</v>
      </c>
      <c r="H359" s="34" t="e">
        <f>#REF!</f>
        <v>#REF!</v>
      </c>
      <c r="I359" s="34" t="e">
        <f>#REF!</f>
        <v>#REF!</v>
      </c>
      <c r="J359" s="34" t="e">
        <f>#REF!</f>
        <v>#REF!</v>
      </c>
      <c r="K359" s="34" t="e">
        <f>#REF!</f>
        <v>#REF!</v>
      </c>
      <c r="L359" s="34" t="e">
        <f>#REF!</f>
        <v>#REF!</v>
      </c>
      <c r="M359" s="34" t="e">
        <f>#REF!</f>
        <v>#REF!</v>
      </c>
      <c r="N359" s="34" t="e">
        <f>#REF!</f>
        <v>#REF!</v>
      </c>
      <c r="O359" s="34" t="e">
        <f>#REF!</f>
        <v>#REF!</v>
      </c>
      <c r="P359" s="34" t="e">
        <f>#REF!</f>
        <v>#REF!</v>
      </c>
      <c r="Q359" s="34" t="e">
        <f>#REF!</f>
        <v>#REF!</v>
      </c>
      <c r="R359" s="34" t="e">
        <f>#REF!</f>
        <v>#REF!</v>
      </c>
      <c r="S359" s="34" t="e">
        <f>#REF!</f>
        <v>#REF!</v>
      </c>
      <c r="T359" s="34" t="e">
        <f>#REF!</f>
        <v>#REF!</v>
      </c>
      <c r="U359" s="34" t="e">
        <f>#REF!</f>
        <v>#REF!</v>
      </c>
      <c r="V359" s="34" t="e">
        <f>#REF!</f>
        <v>#REF!</v>
      </c>
      <c r="W359" s="34" t="e">
        <f>#REF!</f>
        <v>#REF!</v>
      </c>
      <c r="X359" s="68" t="e">
        <f>#REF!</f>
        <v>#REF!</v>
      </c>
      <c r="Y359" s="59" t="e">
        <f>X359/G353*100</f>
        <v>#REF!</v>
      </c>
    </row>
    <row r="360" spans="1:25" ht="16.5" outlineLevel="6" thickBot="1">
      <c r="A360" s="5" t="s">
        <v>127</v>
      </c>
      <c r="B360" s="21">
        <v>951</v>
      </c>
      <c r="C360" s="6" t="s">
        <v>73</v>
      </c>
      <c r="D360" s="6" t="s">
        <v>311</v>
      </c>
      <c r="E360" s="6" t="s">
        <v>125</v>
      </c>
      <c r="F360" s="6"/>
      <c r="G360" s="146">
        <f t="shared" si="44"/>
        <v>3396.371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</row>
    <row r="361" spans="1:25" ht="16.5" outlineLevel="6" thickBot="1">
      <c r="A361" s="87" t="s">
        <v>128</v>
      </c>
      <c r="B361" s="91">
        <v>951</v>
      </c>
      <c r="C361" s="92" t="s">
        <v>73</v>
      </c>
      <c r="D361" s="92" t="s">
        <v>311</v>
      </c>
      <c r="E361" s="92" t="s">
        <v>126</v>
      </c>
      <c r="F361" s="92"/>
      <c r="G361" s="142">
        <v>3396.371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82"/>
      <c r="Y361" s="59"/>
    </row>
    <row r="362" spans="1:25" ht="48" outlineLevel="6" thickBot="1">
      <c r="A362" s="5" t="s">
        <v>385</v>
      </c>
      <c r="B362" s="21">
        <v>951</v>
      </c>
      <c r="C362" s="6" t="s">
        <v>73</v>
      </c>
      <c r="D362" s="6" t="s">
        <v>380</v>
      </c>
      <c r="E362" s="6" t="s">
        <v>5</v>
      </c>
      <c r="F362" s="6"/>
      <c r="G362" s="146">
        <f>G363</f>
        <v>17813.629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82"/>
      <c r="Y362" s="59"/>
    </row>
    <row r="363" spans="1:25" ht="16.5" outlineLevel="6" thickBot="1">
      <c r="A363" s="5" t="s">
        <v>127</v>
      </c>
      <c r="B363" s="21">
        <v>951</v>
      </c>
      <c r="C363" s="6" t="s">
        <v>73</v>
      </c>
      <c r="D363" s="6" t="s">
        <v>380</v>
      </c>
      <c r="E363" s="6" t="s">
        <v>125</v>
      </c>
      <c r="F363" s="6"/>
      <c r="G363" s="146">
        <f>G364</f>
        <v>17813.629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2"/>
      <c r="Y363" s="59"/>
    </row>
    <row r="364" spans="1:25" ht="16.5" outlineLevel="6" thickBot="1">
      <c r="A364" s="87" t="s">
        <v>128</v>
      </c>
      <c r="B364" s="91">
        <v>951</v>
      </c>
      <c r="C364" s="92" t="s">
        <v>73</v>
      </c>
      <c r="D364" s="92" t="s">
        <v>380</v>
      </c>
      <c r="E364" s="92" t="s">
        <v>126</v>
      </c>
      <c r="F364" s="92"/>
      <c r="G364" s="142">
        <v>17813.629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82"/>
      <c r="Y364" s="59"/>
    </row>
    <row r="365" spans="1:25" ht="16.5" outlineLevel="6" thickBot="1">
      <c r="A365" s="51"/>
      <c r="B365" s="52"/>
      <c r="C365" s="52"/>
      <c r="D365" s="52"/>
      <c r="E365" s="52"/>
      <c r="F365" s="52"/>
      <c r="G365" s="53"/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82"/>
      <c r="Y365" s="59"/>
    </row>
    <row r="366" spans="1:25" ht="43.5" outlineLevel="6" thickBot="1">
      <c r="A366" s="102" t="s">
        <v>63</v>
      </c>
      <c r="B366" s="103" t="s">
        <v>62</v>
      </c>
      <c r="C366" s="103" t="s">
        <v>61</v>
      </c>
      <c r="D366" s="103" t="s">
        <v>248</v>
      </c>
      <c r="E366" s="103" t="s">
        <v>5</v>
      </c>
      <c r="F366" s="104"/>
      <c r="G366" s="163">
        <f>G367+G458</f>
        <v>540265.51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82"/>
      <c r="Y366" s="59"/>
    </row>
    <row r="367" spans="1:25" ht="19.5" outlineLevel="6" thickBot="1">
      <c r="A367" s="107" t="s">
        <v>47</v>
      </c>
      <c r="B367" s="18">
        <v>953</v>
      </c>
      <c r="C367" s="14" t="s">
        <v>46</v>
      </c>
      <c r="D367" s="14" t="s">
        <v>248</v>
      </c>
      <c r="E367" s="14" t="s">
        <v>5</v>
      </c>
      <c r="F367" s="14"/>
      <c r="G367" s="164">
        <f>G368+G392+G420+G431+G440</f>
        <v>535168.51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82"/>
      <c r="Y367" s="59"/>
    </row>
    <row r="368" spans="1:25" ht="19.5" outlineLevel="6" thickBot="1">
      <c r="A368" s="107" t="s">
        <v>129</v>
      </c>
      <c r="B368" s="18">
        <v>953</v>
      </c>
      <c r="C368" s="14" t="s">
        <v>18</v>
      </c>
      <c r="D368" s="14" t="s">
        <v>248</v>
      </c>
      <c r="E368" s="14" t="s">
        <v>5</v>
      </c>
      <c r="F368" s="14"/>
      <c r="G368" s="164">
        <f>G373+G369</f>
        <v>115483.46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</row>
    <row r="369" spans="1:25" ht="32.25" outlineLevel="6" thickBot="1">
      <c r="A369" s="111" t="s">
        <v>131</v>
      </c>
      <c r="B369" s="19">
        <v>953</v>
      </c>
      <c r="C369" s="9" t="s">
        <v>18</v>
      </c>
      <c r="D369" s="9" t="s">
        <v>249</v>
      </c>
      <c r="E369" s="9" t="s">
        <v>5</v>
      </c>
      <c r="F369" s="9"/>
      <c r="G369" s="156">
        <f>G370</f>
        <v>5000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</row>
    <row r="370" spans="1:25" ht="18.75" customHeight="1" outlineLevel="6" thickBot="1">
      <c r="A370" s="111" t="s">
        <v>132</v>
      </c>
      <c r="B370" s="19">
        <v>953</v>
      </c>
      <c r="C370" s="9" t="s">
        <v>18</v>
      </c>
      <c r="D370" s="9" t="s">
        <v>250</v>
      </c>
      <c r="E370" s="9" t="s">
        <v>5</v>
      </c>
      <c r="F370" s="9"/>
      <c r="G370" s="156">
        <f>G371</f>
        <v>5000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32.25" outlineLevel="6" thickBot="1">
      <c r="A371" s="93" t="s">
        <v>369</v>
      </c>
      <c r="B371" s="89">
        <v>953</v>
      </c>
      <c r="C371" s="90" t="s">
        <v>18</v>
      </c>
      <c r="D371" s="90" t="s">
        <v>403</v>
      </c>
      <c r="E371" s="90" t="s">
        <v>5</v>
      </c>
      <c r="F371" s="90"/>
      <c r="G371" s="158">
        <f>G372</f>
        <v>5000</v>
      </c>
      <c r="H371" s="25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43"/>
      <c r="X371" s="74"/>
      <c r="Y371" s="59">
        <v>0</v>
      </c>
    </row>
    <row r="372" spans="1:25" ht="16.5" outlineLevel="6" thickBot="1">
      <c r="A372" s="5" t="s">
        <v>83</v>
      </c>
      <c r="B372" s="21">
        <v>953</v>
      </c>
      <c r="C372" s="6" t="s">
        <v>18</v>
      </c>
      <c r="D372" s="6" t="s">
        <v>403</v>
      </c>
      <c r="E372" s="6" t="s">
        <v>84</v>
      </c>
      <c r="F372" s="6"/>
      <c r="G372" s="159">
        <v>5000</v>
      </c>
      <c r="H372" s="28" t="e">
        <f>H373+#REF!</f>
        <v>#REF!</v>
      </c>
      <c r="I372" s="28" t="e">
        <f>I373+#REF!</f>
        <v>#REF!</v>
      </c>
      <c r="J372" s="28" t="e">
        <f>J373+#REF!</f>
        <v>#REF!</v>
      </c>
      <c r="K372" s="28" t="e">
        <f>K373+#REF!</f>
        <v>#REF!</v>
      </c>
      <c r="L372" s="28" t="e">
        <f>L373+#REF!</f>
        <v>#REF!</v>
      </c>
      <c r="M372" s="28" t="e">
        <f>M373+#REF!</f>
        <v>#REF!</v>
      </c>
      <c r="N372" s="28" t="e">
        <f>N373+#REF!</f>
        <v>#REF!</v>
      </c>
      <c r="O372" s="28" t="e">
        <f>O373+#REF!</f>
        <v>#REF!</v>
      </c>
      <c r="P372" s="28" t="e">
        <f>P373+#REF!</f>
        <v>#REF!</v>
      </c>
      <c r="Q372" s="28" t="e">
        <f>Q373+#REF!</f>
        <v>#REF!</v>
      </c>
      <c r="R372" s="28" t="e">
        <f>R373+#REF!</f>
        <v>#REF!</v>
      </c>
      <c r="S372" s="28" t="e">
        <f>S373+#REF!</f>
        <v>#REF!</v>
      </c>
      <c r="T372" s="28" t="e">
        <f>T373+#REF!</f>
        <v>#REF!</v>
      </c>
      <c r="U372" s="28" t="e">
        <f>U373+#REF!</f>
        <v>#REF!</v>
      </c>
      <c r="V372" s="28" t="e">
        <f>V373+#REF!</f>
        <v>#REF!</v>
      </c>
      <c r="W372" s="28" t="e">
        <f>W373+#REF!</f>
        <v>#REF!</v>
      </c>
      <c r="X372" s="60" t="e">
        <f>X373+#REF!</f>
        <v>#REF!</v>
      </c>
      <c r="Y372" s="59" t="e">
        <f>X372/G366*100</f>
        <v>#REF!</v>
      </c>
    </row>
    <row r="373" spans="1:25" ht="19.5" outlineLevel="6" thickBot="1">
      <c r="A373" s="80" t="s">
        <v>228</v>
      </c>
      <c r="B373" s="19">
        <v>953</v>
      </c>
      <c r="C373" s="9" t="s">
        <v>18</v>
      </c>
      <c r="D373" s="9" t="s">
        <v>312</v>
      </c>
      <c r="E373" s="9" t="s">
        <v>5</v>
      </c>
      <c r="F373" s="9"/>
      <c r="G373" s="156">
        <f>G374+G384+G388</f>
        <v>110483.46</v>
      </c>
      <c r="H373" s="29" t="e">
        <f>H379+H384+#REF!+H458</f>
        <v>#REF!</v>
      </c>
      <c r="I373" s="29" t="e">
        <f>I379+I384+#REF!+I458</f>
        <v>#REF!</v>
      </c>
      <c r="J373" s="29" t="e">
        <f>J379+J384+#REF!+J458</f>
        <v>#REF!</v>
      </c>
      <c r="K373" s="29" t="e">
        <f>K379+K384+#REF!+K458</f>
        <v>#REF!</v>
      </c>
      <c r="L373" s="29" t="e">
        <f>L379+L384+#REF!+L458</f>
        <v>#REF!</v>
      </c>
      <c r="M373" s="29" t="e">
        <f>M379+M384+#REF!+M458</f>
        <v>#REF!</v>
      </c>
      <c r="N373" s="29" t="e">
        <f>N379+N384+#REF!+N458</f>
        <v>#REF!</v>
      </c>
      <c r="O373" s="29" t="e">
        <f>O379+O384+#REF!+O458</f>
        <v>#REF!</v>
      </c>
      <c r="P373" s="29" t="e">
        <f>P379+P384+#REF!+P458</f>
        <v>#REF!</v>
      </c>
      <c r="Q373" s="29" t="e">
        <f>Q379+Q384+#REF!+Q458</f>
        <v>#REF!</v>
      </c>
      <c r="R373" s="29" t="e">
        <f>R379+R384+#REF!+R458</f>
        <v>#REF!</v>
      </c>
      <c r="S373" s="29" t="e">
        <f>S379+S384+#REF!+S458</f>
        <v>#REF!</v>
      </c>
      <c r="T373" s="29" t="e">
        <f>T379+T384+#REF!+T458</f>
        <v>#REF!</v>
      </c>
      <c r="U373" s="29" t="e">
        <f>U379+U384+#REF!+U458</f>
        <v>#REF!</v>
      </c>
      <c r="V373" s="29" t="e">
        <f>V379+V384+#REF!+V458</f>
        <v>#REF!</v>
      </c>
      <c r="W373" s="29" t="e">
        <f>W379+W384+#REF!+W458</f>
        <v>#REF!</v>
      </c>
      <c r="X373" s="29" t="e">
        <f>X379+X384+#REF!+X458</f>
        <v>#REF!</v>
      </c>
      <c r="Y373" s="59" t="e">
        <f>X373/G367*100</f>
        <v>#REF!</v>
      </c>
    </row>
    <row r="374" spans="1:25" ht="19.5" outlineLevel="6" thickBot="1">
      <c r="A374" s="80" t="s">
        <v>175</v>
      </c>
      <c r="B374" s="19">
        <v>953</v>
      </c>
      <c r="C374" s="11" t="s">
        <v>18</v>
      </c>
      <c r="D374" s="11" t="s">
        <v>313</v>
      </c>
      <c r="E374" s="11" t="s">
        <v>5</v>
      </c>
      <c r="F374" s="11"/>
      <c r="G374" s="157">
        <f>G375+G378+G381</f>
        <v>110483.46</v>
      </c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42"/>
      <c r="Y374" s="59"/>
    </row>
    <row r="375" spans="1:25" ht="32.25" outlineLevel="6" thickBot="1">
      <c r="A375" s="93" t="s">
        <v>154</v>
      </c>
      <c r="B375" s="89">
        <v>953</v>
      </c>
      <c r="C375" s="90" t="s">
        <v>18</v>
      </c>
      <c r="D375" s="90" t="s">
        <v>314</v>
      </c>
      <c r="E375" s="90" t="s">
        <v>5</v>
      </c>
      <c r="F375" s="90"/>
      <c r="G375" s="158">
        <f>G376</f>
        <v>36910</v>
      </c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42"/>
      <c r="Y375" s="59"/>
    </row>
    <row r="376" spans="1:25" ht="19.5" outlineLevel="6" thickBot="1">
      <c r="A376" s="5" t="s">
        <v>116</v>
      </c>
      <c r="B376" s="21">
        <v>953</v>
      </c>
      <c r="C376" s="6" t="s">
        <v>18</v>
      </c>
      <c r="D376" s="6" t="s">
        <v>314</v>
      </c>
      <c r="E376" s="6" t="s">
        <v>115</v>
      </c>
      <c r="F376" s="6"/>
      <c r="G376" s="159">
        <f>G377</f>
        <v>36910</v>
      </c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42"/>
      <c r="Y376" s="59"/>
    </row>
    <row r="377" spans="1:25" ht="48" outlineLevel="6" thickBot="1">
      <c r="A377" s="98" t="s">
        <v>198</v>
      </c>
      <c r="B377" s="91">
        <v>953</v>
      </c>
      <c r="C377" s="92" t="s">
        <v>18</v>
      </c>
      <c r="D377" s="92" t="s">
        <v>314</v>
      </c>
      <c r="E377" s="92" t="s">
        <v>85</v>
      </c>
      <c r="F377" s="92"/>
      <c r="G377" s="160">
        <v>36910</v>
      </c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42"/>
      <c r="Y377" s="59"/>
    </row>
    <row r="378" spans="1:25" ht="63.75" outlineLevel="6" thickBot="1">
      <c r="A378" s="113" t="s">
        <v>176</v>
      </c>
      <c r="B378" s="89">
        <v>953</v>
      </c>
      <c r="C378" s="90" t="s">
        <v>18</v>
      </c>
      <c r="D378" s="90" t="s">
        <v>315</v>
      </c>
      <c r="E378" s="90" t="s">
        <v>5</v>
      </c>
      <c r="F378" s="90"/>
      <c r="G378" s="158">
        <f>G379</f>
        <v>72573.46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42"/>
      <c r="Y378" s="59"/>
    </row>
    <row r="379" spans="1:25" ht="16.5" outlineLevel="6" thickBot="1">
      <c r="A379" s="5" t="s">
        <v>116</v>
      </c>
      <c r="B379" s="21">
        <v>953</v>
      </c>
      <c r="C379" s="6" t="s">
        <v>18</v>
      </c>
      <c r="D379" s="6" t="s">
        <v>315</v>
      </c>
      <c r="E379" s="6" t="s">
        <v>115</v>
      </c>
      <c r="F379" s="6"/>
      <c r="G379" s="159">
        <f>G380</f>
        <v>72573.46</v>
      </c>
      <c r="H379" s="32">
        <f aca="true" t="shared" si="46" ref="H379:X379">H380</f>
        <v>0</v>
      </c>
      <c r="I379" s="32">
        <f t="shared" si="46"/>
        <v>0</v>
      </c>
      <c r="J379" s="32">
        <f t="shared" si="46"/>
        <v>0</v>
      </c>
      <c r="K379" s="32">
        <f t="shared" si="46"/>
        <v>0</v>
      </c>
      <c r="L379" s="32">
        <f t="shared" si="46"/>
        <v>0</v>
      </c>
      <c r="M379" s="32">
        <f t="shared" si="46"/>
        <v>0</v>
      </c>
      <c r="N379" s="32">
        <f t="shared" si="46"/>
        <v>0</v>
      </c>
      <c r="O379" s="32">
        <f t="shared" si="46"/>
        <v>0</v>
      </c>
      <c r="P379" s="32">
        <f t="shared" si="46"/>
        <v>0</v>
      </c>
      <c r="Q379" s="32">
        <f t="shared" si="46"/>
        <v>0</v>
      </c>
      <c r="R379" s="32">
        <f t="shared" si="46"/>
        <v>0</v>
      </c>
      <c r="S379" s="32">
        <f t="shared" si="46"/>
        <v>0</v>
      </c>
      <c r="T379" s="32">
        <f t="shared" si="46"/>
        <v>0</v>
      </c>
      <c r="U379" s="32">
        <f t="shared" si="46"/>
        <v>0</v>
      </c>
      <c r="V379" s="32">
        <f t="shared" si="46"/>
        <v>0</v>
      </c>
      <c r="W379" s="32">
        <f t="shared" si="46"/>
        <v>0</v>
      </c>
      <c r="X379" s="67">
        <f t="shared" si="46"/>
        <v>34477.81647</v>
      </c>
      <c r="Y379" s="59">
        <f>X379/G373*100</f>
        <v>31.206314927139317</v>
      </c>
    </row>
    <row r="380" spans="1:25" ht="48" outlineLevel="6" thickBot="1">
      <c r="A380" s="98" t="s">
        <v>198</v>
      </c>
      <c r="B380" s="91">
        <v>953</v>
      </c>
      <c r="C380" s="92" t="s">
        <v>18</v>
      </c>
      <c r="D380" s="92" t="s">
        <v>315</v>
      </c>
      <c r="E380" s="92" t="s">
        <v>85</v>
      </c>
      <c r="F380" s="92"/>
      <c r="G380" s="160">
        <v>72573.46</v>
      </c>
      <c r="H380" s="34">
        <f aca="true" t="shared" si="47" ref="H380:X380">H382</f>
        <v>0</v>
      </c>
      <c r="I380" s="34">
        <f t="shared" si="47"/>
        <v>0</v>
      </c>
      <c r="J380" s="34">
        <f t="shared" si="47"/>
        <v>0</v>
      </c>
      <c r="K380" s="34">
        <f t="shared" si="47"/>
        <v>0</v>
      </c>
      <c r="L380" s="34">
        <f t="shared" si="47"/>
        <v>0</v>
      </c>
      <c r="M380" s="34">
        <f t="shared" si="47"/>
        <v>0</v>
      </c>
      <c r="N380" s="34">
        <f t="shared" si="47"/>
        <v>0</v>
      </c>
      <c r="O380" s="34">
        <f t="shared" si="47"/>
        <v>0</v>
      </c>
      <c r="P380" s="34">
        <f t="shared" si="47"/>
        <v>0</v>
      </c>
      <c r="Q380" s="34">
        <f t="shared" si="47"/>
        <v>0</v>
      </c>
      <c r="R380" s="34">
        <f t="shared" si="47"/>
        <v>0</v>
      </c>
      <c r="S380" s="34">
        <f t="shared" si="47"/>
        <v>0</v>
      </c>
      <c r="T380" s="34">
        <f t="shared" si="47"/>
        <v>0</v>
      </c>
      <c r="U380" s="34">
        <f t="shared" si="47"/>
        <v>0</v>
      </c>
      <c r="V380" s="34">
        <f t="shared" si="47"/>
        <v>0</v>
      </c>
      <c r="W380" s="34">
        <f t="shared" si="47"/>
        <v>0</v>
      </c>
      <c r="X380" s="68">
        <f t="shared" si="47"/>
        <v>34477.81647</v>
      </c>
      <c r="Y380" s="59">
        <f>X380/G374*100</f>
        <v>31.206314927139317</v>
      </c>
    </row>
    <row r="381" spans="1:25" ht="32.25" outlineLevel="6" thickBot="1">
      <c r="A381" s="124" t="s">
        <v>177</v>
      </c>
      <c r="B381" s="131">
        <v>953</v>
      </c>
      <c r="C381" s="90" t="s">
        <v>18</v>
      </c>
      <c r="D381" s="90" t="s">
        <v>316</v>
      </c>
      <c r="E381" s="90" t="s">
        <v>5</v>
      </c>
      <c r="F381" s="90"/>
      <c r="G381" s="158">
        <f>G382</f>
        <v>1000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</row>
    <row r="382" spans="1:25" ht="16.5" outlineLevel="6" thickBot="1">
      <c r="A382" s="5" t="s">
        <v>116</v>
      </c>
      <c r="B382" s="21">
        <v>953</v>
      </c>
      <c r="C382" s="6" t="s">
        <v>18</v>
      </c>
      <c r="D382" s="6" t="s">
        <v>316</v>
      </c>
      <c r="E382" s="6" t="s">
        <v>115</v>
      </c>
      <c r="F382" s="6"/>
      <c r="G382" s="159">
        <f>G383</f>
        <v>1000</v>
      </c>
      <c r="H382" s="2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44"/>
      <c r="X382" s="65">
        <v>34477.81647</v>
      </c>
      <c r="Y382" s="59">
        <f>X382/G376*100</f>
        <v>93.41050249254944</v>
      </c>
    </row>
    <row r="383" spans="1:25" ht="16.5" outlineLevel="6" thickBot="1">
      <c r="A383" s="95" t="s">
        <v>83</v>
      </c>
      <c r="B383" s="133">
        <v>953</v>
      </c>
      <c r="C383" s="92" t="s">
        <v>18</v>
      </c>
      <c r="D383" s="92" t="s">
        <v>316</v>
      </c>
      <c r="E383" s="92" t="s">
        <v>84</v>
      </c>
      <c r="F383" s="92"/>
      <c r="G383" s="160">
        <v>1000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32.25" outlineLevel="6" thickBot="1">
      <c r="A384" s="134" t="s">
        <v>229</v>
      </c>
      <c r="B384" s="138">
        <v>953</v>
      </c>
      <c r="C384" s="9" t="s">
        <v>18</v>
      </c>
      <c r="D384" s="9" t="s">
        <v>317</v>
      </c>
      <c r="E384" s="9" t="s">
        <v>5</v>
      </c>
      <c r="F384" s="9"/>
      <c r="G384" s="149">
        <f>G385</f>
        <v>0</v>
      </c>
      <c r="H384" s="31" t="e">
        <f>H385+#REF!+#REF!+H402</f>
        <v>#REF!</v>
      </c>
      <c r="I384" s="31" t="e">
        <f>I385+#REF!+#REF!+I402</f>
        <v>#REF!</v>
      </c>
      <c r="J384" s="31" t="e">
        <f>J385+#REF!+#REF!+J402</f>
        <v>#REF!</v>
      </c>
      <c r="K384" s="31" t="e">
        <f>K385+#REF!+#REF!+K402</f>
        <v>#REF!</v>
      </c>
      <c r="L384" s="31" t="e">
        <f>L385+#REF!+#REF!+L402</f>
        <v>#REF!</v>
      </c>
      <c r="M384" s="31" t="e">
        <f>M385+#REF!+#REF!+M402</f>
        <v>#REF!</v>
      </c>
      <c r="N384" s="31" t="e">
        <f>N385+#REF!+#REF!+N402</f>
        <v>#REF!</v>
      </c>
      <c r="O384" s="31" t="e">
        <f>O385+#REF!+#REF!+O402</f>
        <v>#REF!</v>
      </c>
      <c r="P384" s="31" t="e">
        <f>P385+#REF!+#REF!+P402</f>
        <v>#REF!</v>
      </c>
      <c r="Q384" s="31" t="e">
        <f>Q385+#REF!+#REF!+Q402</f>
        <v>#REF!</v>
      </c>
      <c r="R384" s="31" t="e">
        <f>R385+#REF!+#REF!+R402</f>
        <v>#REF!</v>
      </c>
      <c r="S384" s="31" t="e">
        <f>S385+#REF!+#REF!+S402</f>
        <v>#REF!</v>
      </c>
      <c r="T384" s="31" t="e">
        <f>T385+#REF!+#REF!+T402</f>
        <v>#REF!</v>
      </c>
      <c r="U384" s="31" t="e">
        <f>U385+#REF!+#REF!+U402</f>
        <v>#REF!</v>
      </c>
      <c r="V384" s="31" t="e">
        <f>V385+#REF!+#REF!+V402</f>
        <v>#REF!</v>
      </c>
      <c r="W384" s="31" t="e">
        <f>W385+#REF!+#REF!+W402</f>
        <v>#REF!</v>
      </c>
      <c r="X384" s="31" t="e">
        <f>X385+#REF!+#REF!+X402</f>
        <v>#REF!</v>
      </c>
      <c r="Y384" s="59" t="e">
        <f>X384/G378*100</f>
        <v>#REF!</v>
      </c>
    </row>
    <row r="385" spans="1:25" ht="32.25" outlineLevel="6" thickBot="1">
      <c r="A385" s="124" t="s">
        <v>178</v>
      </c>
      <c r="B385" s="131">
        <v>953</v>
      </c>
      <c r="C385" s="90" t="s">
        <v>18</v>
      </c>
      <c r="D385" s="90" t="s">
        <v>318</v>
      </c>
      <c r="E385" s="90" t="s">
        <v>5</v>
      </c>
      <c r="F385" s="90"/>
      <c r="G385" s="150">
        <f>G386</f>
        <v>0</v>
      </c>
      <c r="H385" s="32">
        <f aca="true" t="shared" si="48" ref="H385:X385">H386</f>
        <v>0</v>
      </c>
      <c r="I385" s="32">
        <f t="shared" si="48"/>
        <v>0</v>
      </c>
      <c r="J385" s="32">
        <f t="shared" si="48"/>
        <v>0</v>
      </c>
      <c r="K385" s="32">
        <f t="shared" si="48"/>
        <v>0</v>
      </c>
      <c r="L385" s="32">
        <f t="shared" si="48"/>
        <v>0</v>
      </c>
      <c r="M385" s="32">
        <f t="shared" si="48"/>
        <v>0</v>
      </c>
      <c r="N385" s="32">
        <f t="shared" si="48"/>
        <v>0</v>
      </c>
      <c r="O385" s="32">
        <f t="shared" si="48"/>
        <v>0</v>
      </c>
      <c r="P385" s="32">
        <f t="shared" si="48"/>
        <v>0</v>
      </c>
      <c r="Q385" s="32">
        <f t="shared" si="48"/>
        <v>0</v>
      </c>
      <c r="R385" s="32">
        <f t="shared" si="48"/>
        <v>0</v>
      </c>
      <c r="S385" s="32">
        <f t="shared" si="48"/>
        <v>0</v>
      </c>
      <c r="T385" s="32">
        <f t="shared" si="48"/>
        <v>0</v>
      </c>
      <c r="U385" s="32">
        <f t="shared" si="48"/>
        <v>0</v>
      </c>
      <c r="V385" s="32">
        <f t="shared" si="48"/>
        <v>0</v>
      </c>
      <c r="W385" s="32">
        <f t="shared" si="48"/>
        <v>0</v>
      </c>
      <c r="X385" s="70">
        <f t="shared" si="48"/>
        <v>48148.89725</v>
      </c>
      <c r="Y385" s="59">
        <f>X385/G379*100</f>
        <v>66.3450485204922</v>
      </c>
    </row>
    <row r="386" spans="1:25" ht="16.5" outlineLevel="6" thickBot="1">
      <c r="A386" s="5" t="s">
        <v>116</v>
      </c>
      <c r="B386" s="21">
        <v>953</v>
      </c>
      <c r="C386" s="6" t="s">
        <v>18</v>
      </c>
      <c r="D386" s="6" t="s">
        <v>318</v>
      </c>
      <c r="E386" s="6" t="s">
        <v>115</v>
      </c>
      <c r="F386" s="6"/>
      <c r="G386" s="151">
        <f>G387</f>
        <v>0</v>
      </c>
      <c r="H386" s="34">
        <f aca="true" t="shared" si="49" ref="H386:X386">H397</f>
        <v>0</v>
      </c>
      <c r="I386" s="34">
        <f t="shared" si="49"/>
        <v>0</v>
      </c>
      <c r="J386" s="34">
        <f t="shared" si="49"/>
        <v>0</v>
      </c>
      <c r="K386" s="34">
        <f t="shared" si="49"/>
        <v>0</v>
      </c>
      <c r="L386" s="34">
        <f t="shared" si="49"/>
        <v>0</v>
      </c>
      <c r="M386" s="34">
        <f t="shared" si="49"/>
        <v>0</v>
      </c>
      <c r="N386" s="34">
        <f t="shared" si="49"/>
        <v>0</v>
      </c>
      <c r="O386" s="34">
        <f t="shared" si="49"/>
        <v>0</v>
      </c>
      <c r="P386" s="34">
        <f t="shared" si="49"/>
        <v>0</v>
      </c>
      <c r="Q386" s="34">
        <f t="shared" si="49"/>
        <v>0</v>
      </c>
      <c r="R386" s="34">
        <f t="shared" si="49"/>
        <v>0</v>
      </c>
      <c r="S386" s="34">
        <f t="shared" si="49"/>
        <v>0</v>
      </c>
      <c r="T386" s="34">
        <f t="shared" si="49"/>
        <v>0</v>
      </c>
      <c r="U386" s="34">
        <f t="shared" si="49"/>
        <v>0</v>
      </c>
      <c r="V386" s="34">
        <f t="shared" si="49"/>
        <v>0</v>
      </c>
      <c r="W386" s="34">
        <f t="shared" si="49"/>
        <v>0</v>
      </c>
      <c r="X386" s="68">
        <f t="shared" si="49"/>
        <v>48148.89725</v>
      </c>
      <c r="Y386" s="59">
        <f>X386/G380*100</f>
        <v>66.3450485204922</v>
      </c>
    </row>
    <row r="387" spans="1:25" ht="16.5" outlineLevel="6" thickBot="1">
      <c r="A387" s="95" t="s">
        <v>83</v>
      </c>
      <c r="B387" s="133">
        <v>953</v>
      </c>
      <c r="C387" s="92" t="s">
        <v>18</v>
      </c>
      <c r="D387" s="92" t="s">
        <v>318</v>
      </c>
      <c r="E387" s="92" t="s">
        <v>84</v>
      </c>
      <c r="F387" s="92"/>
      <c r="G387" s="152">
        <v>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82"/>
      <c r="Y387" s="59"/>
    </row>
    <row r="388" spans="1:25" ht="16.5" outlineLevel="6" thickBot="1">
      <c r="A388" s="134" t="s">
        <v>355</v>
      </c>
      <c r="B388" s="138">
        <v>953</v>
      </c>
      <c r="C388" s="9" t="s">
        <v>18</v>
      </c>
      <c r="D388" s="9" t="s">
        <v>357</v>
      </c>
      <c r="E388" s="9" t="s">
        <v>5</v>
      </c>
      <c r="F388" s="9"/>
      <c r="G388" s="141">
        <f>G389</f>
        <v>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82"/>
      <c r="Y388" s="59"/>
    </row>
    <row r="389" spans="1:25" ht="15" customHeight="1" outlineLevel="6" thickBot="1">
      <c r="A389" s="124" t="s">
        <v>356</v>
      </c>
      <c r="B389" s="131">
        <v>953</v>
      </c>
      <c r="C389" s="90" t="s">
        <v>18</v>
      </c>
      <c r="D389" s="90" t="s">
        <v>368</v>
      </c>
      <c r="E389" s="90" t="s">
        <v>5</v>
      </c>
      <c r="F389" s="90"/>
      <c r="G389" s="143">
        <f>G390</f>
        <v>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2"/>
      <c r="Y389" s="59"/>
    </row>
    <row r="390" spans="1:25" ht="16.5" outlineLevel="6" thickBot="1">
      <c r="A390" s="5" t="s">
        <v>116</v>
      </c>
      <c r="B390" s="21">
        <v>953</v>
      </c>
      <c r="C390" s="6" t="s">
        <v>18</v>
      </c>
      <c r="D390" s="6" t="s">
        <v>368</v>
      </c>
      <c r="E390" s="6" t="s">
        <v>115</v>
      </c>
      <c r="F390" s="6"/>
      <c r="G390" s="146">
        <f>G391</f>
        <v>0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82"/>
      <c r="Y390" s="59"/>
    </row>
    <row r="391" spans="1:25" ht="16.5" outlineLevel="6" thickBot="1">
      <c r="A391" s="95" t="s">
        <v>83</v>
      </c>
      <c r="B391" s="133">
        <v>953</v>
      </c>
      <c r="C391" s="92" t="s">
        <v>18</v>
      </c>
      <c r="D391" s="92" t="s">
        <v>368</v>
      </c>
      <c r="E391" s="92" t="s">
        <v>84</v>
      </c>
      <c r="F391" s="92"/>
      <c r="G391" s="142"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</row>
    <row r="392" spans="1:25" ht="16.5" outlineLevel="6" thickBot="1">
      <c r="A392" s="123" t="s">
        <v>39</v>
      </c>
      <c r="B392" s="18">
        <v>953</v>
      </c>
      <c r="C392" s="39" t="s">
        <v>19</v>
      </c>
      <c r="D392" s="39" t="s">
        <v>248</v>
      </c>
      <c r="E392" s="39" t="s">
        <v>5</v>
      </c>
      <c r="F392" s="39"/>
      <c r="G392" s="167">
        <f>G397+G393+G417</f>
        <v>375626.45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32.25" outlineLevel="6" thickBot="1">
      <c r="A393" s="111" t="s">
        <v>131</v>
      </c>
      <c r="B393" s="19">
        <v>953</v>
      </c>
      <c r="C393" s="9" t="s">
        <v>19</v>
      </c>
      <c r="D393" s="9" t="s">
        <v>249</v>
      </c>
      <c r="E393" s="9" t="s">
        <v>5</v>
      </c>
      <c r="F393" s="9"/>
      <c r="G393" s="156">
        <f>G394</f>
        <v>17500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</row>
    <row r="394" spans="1:25" ht="32.25" outlineLevel="6" thickBot="1">
      <c r="A394" s="111" t="s">
        <v>132</v>
      </c>
      <c r="B394" s="19">
        <v>953</v>
      </c>
      <c r="C394" s="9" t="s">
        <v>19</v>
      </c>
      <c r="D394" s="9" t="s">
        <v>250</v>
      </c>
      <c r="E394" s="9" t="s">
        <v>5</v>
      </c>
      <c r="F394" s="9"/>
      <c r="G394" s="156">
        <f>G395</f>
        <v>17500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32.25" outlineLevel="6" thickBot="1">
      <c r="A395" s="93" t="s">
        <v>369</v>
      </c>
      <c r="B395" s="89">
        <v>953</v>
      </c>
      <c r="C395" s="90" t="s">
        <v>19</v>
      </c>
      <c r="D395" s="90" t="s">
        <v>254</v>
      </c>
      <c r="E395" s="90" t="s">
        <v>5</v>
      </c>
      <c r="F395" s="90"/>
      <c r="G395" s="143">
        <f>G396</f>
        <v>17500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16.5" outlineLevel="6" thickBot="1">
      <c r="A396" s="5" t="s">
        <v>83</v>
      </c>
      <c r="B396" s="21">
        <v>953</v>
      </c>
      <c r="C396" s="6" t="s">
        <v>19</v>
      </c>
      <c r="D396" s="6" t="s">
        <v>403</v>
      </c>
      <c r="E396" s="6" t="s">
        <v>84</v>
      </c>
      <c r="F396" s="6"/>
      <c r="G396" s="146">
        <v>17500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16.5" outlineLevel="6" thickBot="1">
      <c r="A397" s="80" t="s">
        <v>228</v>
      </c>
      <c r="B397" s="19">
        <v>953</v>
      </c>
      <c r="C397" s="9" t="s">
        <v>19</v>
      </c>
      <c r="D397" s="9" t="s">
        <v>312</v>
      </c>
      <c r="E397" s="9" t="s">
        <v>5</v>
      </c>
      <c r="F397" s="9"/>
      <c r="G397" s="156">
        <f>G398</f>
        <v>358106.45</v>
      </c>
      <c r="H397" s="26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44"/>
      <c r="X397" s="65">
        <v>48148.89725</v>
      </c>
      <c r="Y397" s="59" t="e">
        <f>X397/G387*100</f>
        <v>#DIV/0!</v>
      </c>
    </row>
    <row r="398" spans="1:25" ht="16.5" outlineLevel="6" thickBot="1">
      <c r="A398" s="135" t="s">
        <v>179</v>
      </c>
      <c r="B398" s="20">
        <v>953</v>
      </c>
      <c r="C398" s="11" t="s">
        <v>19</v>
      </c>
      <c r="D398" s="11" t="s">
        <v>319</v>
      </c>
      <c r="E398" s="11" t="s">
        <v>5</v>
      </c>
      <c r="F398" s="11"/>
      <c r="G398" s="157">
        <f>G399+G402+G405+G408+G411+G414</f>
        <v>358106.45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5"/>
      <c r="Y398" s="59"/>
    </row>
    <row r="399" spans="1:25" ht="32.25" outlineLevel="6" thickBot="1">
      <c r="A399" s="93" t="s">
        <v>154</v>
      </c>
      <c r="B399" s="89">
        <v>953</v>
      </c>
      <c r="C399" s="90" t="s">
        <v>19</v>
      </c>
      <c r="D399" s="90" t="s">
        <v>320</v>
      </c>
      <c r="E399" s="90" t="s">
        <v>5</v>
      </c>
      <c r="F399" s="90"/>
      <c r="G399" s="158">
        <f>G400</f>
        <v>88840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16.5" outlineLevel="6" thickBot="1">
      <c r="A400" s="5" t="s">
        <v>116</v>
      </c>
      <c r="B400" s="21">
        <v>953</v>
      </c>
      <c r="C400" s="6" t="s">
        <v>19</v>
      </c>
      <c r="D400" s="6" t="s">
        <v>320</v>
      </c>
      <c r="E400" s="6" t="s">
        <v>115</v>
      </c>
      <c r="F400" s="6"/>
      <c r="G400" s="159">
        <f>G401</f>
        <v>88840</v>
      </c>
      <c r="H400" s="2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44"/>
      <c r="X400" s="65">
        <v>19460.04851</v>
      </c>
      <c r="Y400" s="59" t="e">
        <f>X400/#REF!*100</f>
        <v>#REF!</v>
      </c>
    </row>
    <row r="401" spans="1:25" ht="48" outlineLevel="6" thickBot="1">
      <c r="A401" s="98" t="s">
        <v>198</v>
      </c>
      <c r="B401" s="91">
        <v>953</v>
      </c>
      <c r="C401" s="92" t="s">
        <v>19</v>
      </c>
      <c r="D401" s="92" t="s">
        <v>320</v>
      </c>
      <c r="E401" s="92" t="s">
        <v>85</v>
      </c>
      <c r="F401" s="92"/>
      <c r="G401" s="160">
        <v>88840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32.25" outlineLevel="6" thickBot="1">
      <c r="A402" s="124" t="s">
        <v>195</v>
      </c>
      <c r="B402" s="89">
        <v>953</v>
      </c>
      <c r="C402" s="90" t="s">
        <v>19</v>
      </c>
      <c r="D402" s="90" t="s">
        <v>325</v>
      </c>
      <c r="E402" s="90" t="s">
        <v>5</v>
      </c>
      <c r="F402" s="90"/>
      <c r="G402" s="158">
        <f>G403</f>
        <v>2000</v>
      </c>
      <c r="H402" s="31" t="e">
        <f aca="true" t="shared" si="50" ref="H402:X402">H403</f>
        <v>#REF!</v>
      </c>
      <c r="I402" s="31" t="e">
        <f t="shared" si="50"/>
        <v>#REF!</v>
      </c>
      <c r="J402" s="31" t="e">
        <f t="shared" si="50"/>
        <v>#REF!</v>
      </c>
      <c r="K402" s="31" t="e">
        <f t="shared" si="50"/>
        <v>#REF!</v>
      </c>
      <c r="L402" s="31" t="e">
        <f t="shared" si="50"/>
        <v>#REF!</v>
      </c>
      <c r="M402" s="31" t="e">
        <f t="shared" si="50"/>
        <v>#REF!</v>
      </c>
      <c r="N402" s="31" t="e">
        <f t="shared" si="50"/>
        <v>#REF!</v>
      </c>
      <c r="O402" s="31" t="e">
        <f t="shared" si="50"/>
        <v>#REF!</v>
      </c>
      <c r="P402" s="31" t="e">
        <f t="shared" si="50"/>
        <v>#REF!</v>
      </c>
      <c r="Q402" s="31" t="e">
        <f t="shared" si="50"/>
        <v>#REF!</v>
      </c>
      <c r="R402" s="31" t="e">
        <f t="shared" si="50"/>
        <v>#REF!</v>
      </c>
      <c r="S402" s="31" t="e">
        <f t="shared" si="50"/>
        <v>#REF!</v>
      </c>
      <c r="T402" s="31" t="e">
        <f t="shared" si="50"/>
        <v>#REF!</v>
      </c>
      <c r="U402" s="31" t="e">
        <f t="shared" si="50"/>
        <v>#REF!</v>
      </c>
      <c r="V402" s="31" t="e">
        <f t="shared" si="50"/>
        <v>#REF!</v>
      </c>
      <c r="W402" s="31" t="e">
        <f t="shared" si="50"/>
        <v>#REF!</v>
      </c>
      <c r="X402" s="31" t="e">
        <f t="shared" si="50"/>
        <v>#REF!</v>
      </c>
      <c r="Y402" s="59">
        <v>0</v>
      </c>
    </row>
    <row r="403" spans="1:25" ht="16.5" outlineLevel="6" thickBot="1">
      <c r="A403" s="5" t="s">
        <v>116</v>
      </c>
      <c r="B403" s="21">
        <v>953</v>
      </c>
      <c r="C403" s="6" t="s">
        <v>19</v>
      </c>
      <c r="D403" s="6" t="s">
        <v>325</v>
      </c>
      <c r="E403" s="6" t="s">
        <v>115</v>
      </c>
      <c r="F403" s="6"/>
      <c r="G403" s="159">
        <f>G404</f>
        <v>2000</v>
      </c>
      <c r="H403" s="34" t="e">
        <f>#REF!</f>
        <v>#REF!</v>
      </c>
      <c r="I403" s="34" t="e">
        <f>#REF!</f>
        <v>#REF!</v>
      </c>
      <c r="J403" s="34" t="e">
        <f>#REF!</f>
        <v>#REF!</v>
      </c>
      <c r="K403" s="34" t="e">
        <f>#REF!</f>
        <v>#REF!</v>
      </c>
      <c r="L403" s="34" t="e">
        <f>#REF!</f>
        <v>#REF!</v>
      </c>
      <c r="M403" s="34" t="e">
        <f>#REF!</f>
        <v>#REF!</v>
      </c>
      <c r="N403" s="34" t="e">
        <f>#REF!</f>
        <v>#REF!</v>
      </c>
      <c r="O403" s="34" t="e">
        <f>#REF!</f>
        <v>#REF!</v>
      </c>
      <c r="P403" s="34" t="e">
        <f>#REF!</f>
        <v>#REF!</v>
      </c>
      <c r="Q403" s="34" t="e">
        <f>#REF!</f>
        <v>#REF!</v>
      </c>
      <c r="R403" s="34" t="e">
        <f>#REF!</f>
        <v>#REF!</v>
      </c>
      <c r="S403" s="34" t="e">
        <f>#REF!</f>
        <v>#REF!</v>
      </c>
      <c r="T403" s="34" t="e">
        <f>#REF!</f>
        <v>#REF!</v>
      </c>
      <c r="U403" s="34" t="e">
        <f>#REF!</f>
        <v>#REF!</v>
      </c>
      <c r="V403" s="34" t="e">
        <f>#REF!</f>
        <v>#REF!</v>
      </c>
      <c r="W403" s="34" t="e">
        <f>#REF!</f>
        <v>#REF!</v>
      </c>
      <c r="X403" s="34" t="e">
        <f>#REF!</f>
        <v>#REF!</v>
      </c>
      <c r="Y403" s="59">
        <v>0</v>
      </c>
    </row>
    <row r="404" spans="1:25" ht="16.5" outlineLevel="6" thickBot="1">
      <c r="A404" s="95" t="s">
        <v>83</v>
      </c>
      <c r="B404" s="91">
        <v>953</v>
      </c>
      <c r="C404" s="92" t="s">
        <v>19</v>
      </c>
      <c r="D404" s="92" t="s">
        <v>325</v>
      </c>
      <c r="E404" s="92" t="s">
        <v>84</v>
      </c>
      <c r="F404" s="92"/>
      <c r="G404" s="160">
        <v>2000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55"/>
      <c r="Y404" s="59"/>
    </row>
    <row r="405" spans="1:25" ht="32.25" outlineLevel="6" thickBot="1">
      <c r="A405" s="136" t="s">
        <v>180</v>
      </c>
      <c r="B405" s="105">
        <v>953</v>
      </c>
      <c r="C405" s="90" t="s">
        <v>19</v>
      </c>
      <c r="D405" s="90" t="s">
        <v>321</v>
      </c>
      <c r="E405" s="90" t="s">
        <v>5</v>
      </c>
      <c r="F405" s="90"/>
      <c r="G405" s="158">
        <f>G406</f>
        <v>5575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69"/>
      <c r="Y405" s="59"/>
    </row>
    <row r="406" spans="1:25" ht="16.5" outlineLevel="6" thickBot="1">
      <c r="A406" s="5" t="s">
        <v>116</v>
      </c>
      <c r="B406" s="21">
        <v>953</v>
      </c>
      <c r="C406" s="6" t="s">
        <v>19</v>
      </c>
      <c r="D406" s="6" t="s">
        <v>321</v>
      </c>
      <c r="E406" s="6" t="s">
        <v>115</v>
      </c>
      <c r="F406" s="6"/>
      <c r="G406" s="159">
        <f>G407</f>
        <v>5575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69"/>
      <c r="Y406" s="59"/>
    </row>
    <row r="407" spans="1:25" ht="48" outlineLevel="6" thickBot="1">
      <c r="A407" s="98" t="s">
        <v>198</v>
      </c>
      <c r="B407" s="91">
        <v>953</v>
      </c>
      <c r="C407" s="92" t="s">
        <v>19</v>
      </c>
      <c r="D407" s="92" t="s">
        <v>321</v>
      </c>
      <c r="E407" s="92" t="s">
        <v>85</v>
      </c>
      <c r="F407" s="92"/>
      <c r="G407" s="160">
        <v>5575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69"/>
      <c r="Y407" s="59"/>
    </row>
    <row r="408" spans="1:25" ht="63.75" outlineLevel="6" thickBot="1">
      <c r="A408" s="137" t="s">
        <v>181</v>
      </c>
      <c r="B408" s="139">
        <v>953</v>
      </c>
      <c r="C408" s="106" t="s">
        <v>19</v>
      </c>
      <c r="D408" s="106" t="s">
        <v>322</v>
      </c>
      <c r="E408" s="106" t="s">
        <v>5</v>
      </c>
      <c r="F408" s="106"/>
      <c r="G408" s="166">
        <f>G409</f>
        <v>261691.45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69"/>
      <c r="Y408" s="59"/>
    </row>
    <row r="409" spans="1:25" ht="23.25" customHeight="1" outlineLevel="6" thickBot="1">
      <c r="A409" s="5" t="s">
        <v>116</v>
      </c>
      <c r="B409" s="21">
        <v>953</v>
      </c>
      <c r="C409" s="6" t="s">
        <v>19</v>
      </c>
      <c r="D409" s="6" t="s">
        <v>322</v>
      </c>
      <c r="E409" s="6" t="s">
        <v>115</v>
      </c>
      <c r="F409" s="6"/>
      <c r="G409" s="159">
        <f>G410</f>
        <v>261691.45</v>
      </c>
      <c r="H409" s="83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5"/>
      <c r="Y409" s="59"/>
    </row>
    <row r="410" spans="1:25" ht="18.75" customHeight="1" outlineLevel="6" thickBot="1">
      <c r="A410" s="98" t="s">
        <v>198</v>
      </c>
      <c r="B410" s="91">
        <v>953</v>
      </c>
      <c r="C410" s="92" t="s">
        <v>19</v>
      </c>
      <c r="D410" s="92" t="s">
        <v>322</v>
      </c>
      <c r="E410" s="92" t="s">
        <v>85</v>
      </c>
      <c r="F410" s="92"/>
      <c r="G410" s="160">
        <v>261691.45</v>
      </c>
      <c r="H410" s="83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5"/>
      <c r="Y410" s="59"/>
    </row>
    <row r="411" spans="1:25" ht="19.5" customHeight="1" outlineLevel="6" thickBot="1">
      <c r="A411" s="113" t="s">
        <v>400</v>
      </c>
      <c r="B411" s="89">
        <v>953</v>
      </c>
      <c r="C411" s="90" t="s">
        <v>19</v>
      </c>
      <c r="D411" s="90" t="s">
        <v>401</v>
      </c>
      <c r="E411" s="90" t="s">
        <v>5</v>
      </c>
      <c r="F411" s="90"/>
      <c r="G411" s="158">
        <f>G412</f>
        <v>0</v>
      </c>
      <c r="H411" s="83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5"/>
      <c r="Y411" s="59"/>
    </row>
    <row r="412" spans="1:25" ht="20.25" customHeight="1" outlineLevel="6" thickBot="1">
      <c r="A412" s="5" t="s">
        <v>116</v>
      </c>
      <c r="B412" s="21">
        <v>953</v>
      </c>
      <c r="C412" s="6" t="s">
        <v>19</v>
      </c>
      <c r="D412" s="6" t="s">
        <v>401</v>
      </c>
      <c r="E412" s="6" t="s">
        <v>115</v>
      </c>
      <c r="F412" s="6"/>
      <c r="G412" s="159">
        <f>G413</f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>
        <v>2744.868</v>
      </c>
      <c r="Y412" s="59" t="e">
        <f>X412/#REF!*100</f>
        <v>#REF!</v>
      </c>
    </row>
    <row r="413" spans="1:25" ht="16.5" outlineLevel="6" thickBot="1">
      <c r="A413" s="95" t="s">
        <v>83</v>
      </c>
      <c r="B413" s="91">
        <v>953</v>
      </c>
      <c r="C413" s="92" t="s">
        <v>19</v>
      </c>
      <c r="D413" s="92" t="s">
        <v>401</v>
      </c>
      <c r="E413" s="92" t="s">
        <v>84</v>
      </c>
      <c r="F413" s="92"/>
      <c r="G413" s="160">
        <v>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</row>
    <row r="414" spans="1:25" ht="48" outlineLevel="6" thickBot="1">
      <c r="A414" s="113" t="s">
        <v>391</v>
      </c>
      <c r="B414" s="89">
        <v>953</v>
      </c>
      <c r="C414" s="90" t="s">
        <v>19</v>
      </c>
      <c r="D414" s="90" t="s">
        <v>390</v>
      </c>
      <c r="E414" s="90" t="s">
        <v>5</v>
      </c>
      <c r="F414" s="90"/>
      <c r="G414" s="158">
        <f>G415</f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</row>
    <row r="415" spans="1:25" ht="16.5" outlineLevel="6" thickBot="1">
      <c r="A415" s="5" t="s">
        <v>116</v>
      </c>
      <c r="B415" s="21">
        <v>953</v>
      </c>
      <c r="C415" s="6" t="s">
        <v>19</v>
      </c>
      <c r="D415" s="6" t="s">
        <v>390</v>
      </c>
      <c r="E415" s="6" t="s">
        <v>115</v>
      </c>
      <c r="F415" s="6"/>
      <c r="G415" s="159">
        <f>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16.5" outlineLevel="6" thickBot="1">
      <c r="A416" s="95" t="s">
        <v>83</v>
      </c>
      <c r="B416" s="91">
        <v>953</v>
      </c>
      <c r="C416" s="92" t="s">
        <v>19</v>
      </c>
      <c r="D416" s="92" t="s">
        <v>390</v>
      </c>
      <c r="E416" s="92" t="s">
        <v>84</v>
      </c>
      <c r="F416" s="92"/>
      <c r="G416" s="160"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80" t="s">
        <v>348</v>
      </c>
      <c r="B417" s="20">
        <v>953</v>
      </c>
      <c r="C417" s="9" t="s">
        <v>19</v>
      </c>
      <c r="D417" s="9" t="s">
        <v>349</v>
      </c>
      <c r="E417" s="9" t="s">
        <v>5</v>
      </c>
      <c r="F417" s="9"/>
      <c r="G417" s="149">
        <f>G418</f>
        <v>20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</row>
    <row r="418" spans="1:25" ht="19.5" outlineLevel="6" thickBot="1">
      <c r="A418" s="5" t="s">
        <v>116</v>
      </c>
      <c r="B418" s="21">
        <v>953</v>
      </c>
      <c r="C418" s="6" t="s">
        <v>19</v>
      </c>
      <c r="D418" s="6" t="s">
        <v>351</v>
      </c>
      <c r="E418" s="6" t="s">
        <v>352</v>
      </c>
      <c r="F418" s="78"/>
      <c r="G418" s="151">
        <f>G419</f>
        <v>20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</row>
    <row r="419" spans="1:25" ht="19.5" outlineLevel="6" thickBot="1">
      <c r="A419" s="95" t="s">
        <v>83</v>
      </c>
      <c r="B419" s="91">
        <v>953</v>
      </c>
      <c r="C419" s="92" t="s">
        <v>19</v>
      </c>
      <c r="D419" s="92" t="s">
        <v>351</v>
      </c>
      <c r="E419" s="92" t="s">
        <v>84</v>
      </c>
      <c r="F419" s="96"/>
      <c r="G419" s="152">
        <v>20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</row>
    <row r="420" spans="1:25" ht="16.5" outlineLevel="6" thickBot="1">
      <c r="A420" s="123" t="s">
        <v>366</v>
      </c>
      <c r="B420" s="39">
        <v>953</v>
      </c>
      <c r="C420" s="39" t="s">
        <v>367</v>
      </c>
      <c r="D420" s="39" t="s">
        <v>248</v>
      </c>
      <c r="E420" s="39" t="s">
        <v>5</v>
      </c>
      <c r="F420" s="39"/>
      <c r="G420" s="154">
        <f>G421+G425</f>
        <v>24553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</row>
    <row r="421" spans="1:25" ht="32.25" outlineLevel="6" thickBot="1">
      <c r="A421" s="111" t="s">
        <v>131</v>
      </c>
      <c r="B421" s="19">
        <v>953</v>
      </c>
      <c r="C421" s="19" t="s">
        <v>367</v>
      </c>
      <c r="D421" s="9" t="s">
        <v>249</v>
      </c>
      <c r="E421" s="9" t="s">
        <v>5</v>
      </c>
      <c r="F421" s="9"/>
      <c r="G421" s="141">
        <f>G422</f>
        <v>500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</row>
    <row r="422" spans="1:25" ht="32.25" outlineLevel="6" thickBot="1">
      <c r="A422" s="111" t="s">
        <v>132</v>
      </c>
      <c r="B422" s="19">
        <v>953</v>
      </c>
      <c r="C422" s="19" t="s">
        <v>367</v>
      </c>
      <c r="D422" s="9" t="s">
        <v>250</v>
      </c>
      <c r="E422" s="9" t="s">
        <v>5</v>
      </c>
      <c r="F422" s="9"/>
      <c r="G422" s="141">
        <f>G423</f>
        <v>500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</row>
    <row r="423" spans="1:25" ht="32.25" outlineLevel="6" thickBot="1">
      <c r="A423" s="93" t="s">
        <v>369</v>
      </c>
      <c r="B423" s="89">
        <v>953</v>
      </c>
      <c r="C423" s="89" t="s">
        <v>367</v>
      </c>
      <c r="D423" s="90" t="s">
        <v>370</v>
      </c>
      <c r="E423" s="90" t="s">
        <v>5</v>
      </c>
      <c r="F423" s="90"/>
      <c r="G423" s="143">
        <f>G424</f>
        <v>500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16.5" outlineLevel="6" thickBot="1">
      <c r="A424" s="5" t="s">
        <v>83</v>
      </c>
      <c r="B424" s="21">
        <v>953</v>
      </c>
      <c r="C424" s="21" t="s">
        <v>367</v>
      </c>
      <c r="D424" s="6" t="s">
        <v>370</v>
      </c>
      <c r="E424" s="6" t="s">
        <v>84</v>
      </c>
      <c r="F424" s="6"/>
      <c r="G424" s="146">
        <v>500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</row>
    <row r="425" spans="1:25" ht="16.5" outlineLevel="6" thickBot="1">
      <c r="A425" s="80" t="s">
        <v>228</v>
      </c>
      <c r="B425" s="80">
        <v>953</v>
      </c>
      <c r="C425" s="80" t="s">
        <v>367</v>
      </c>
      <c r="D425" s="9" t="s">
        <v>312</v>
      </c>
      <c r="E425" s="9" t="s">
        <v>5</v>
      </c>
      <c r="F425" s="9"/>
      <c r="G425" s="156">
        <f>G426</f>
        <v>24053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32.25" outlineLevel="6" thickBot="1">
      <c r="A426" s="13" t="s">
        <v>182</v>
      </c>
      <c r="B426" s="20">
        <v>953</v>
      </c>
      <c r="C426" s="9" t="s">
        <v>367</v>
      </c>
      <c r="D426" s="9" t="s">
        <v>323</v>
      </c>
      <c r="E426" s="9" t="s">
        <v>5</v>
      </c>
      <c r="F426" s="9"/>
      <c r="G426" s="156">
        <f>G427</f>
        <v>24053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</row>
    <row r="427" spans="1:25" ht="32.25" outlineLevel="6" thickBot="1">
      <c r="A427" s="93" t="s">
        <v>183</v>
      </c>
      <c r="B427" s="89">
        <v>953</v>
      </c>
      <c r="C427" s="90" t="s">
        <v>367</v>
      </c>
      <c r="D427" s="90" t="s">
        <v>324</v>
      </c>
      <c r="E427" s="90" t="s">
        <v>5</v>
      </c>
      <c r="F427" s="90"/>
      <c r="G427" s="158">
        <f>G428</f>
        <v>24053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</row>
    <row r="428" spans="1:25" ht="16.5" outlineLevel="6" thickBot="1">
      <c r="A428" s="5" t="s">
        <v>116</v>
      </c>
      <c r="B428" s="21">
        <v>953</v>
      </c>
      <c r="C428" s="6" t="s">
        <v>367</v>
      </c>
      <c r="D428" s="6" t="s">
        <v>324</v>
      </c>
      <c r="E428" s="6" t="s">
        <v>115</v>
      </c>
      <c r="F428" s="6"/>
      <c r="G428" s="159">
        <f>G429+G430</f>
        <v>24053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48" outlineLevel="6" thickBot="1">
      <c r="A429" s="98" t="s">
        <v>198</v>
      </c>
      <c r="B429" s="91">
        <v>953</v>
      </c>
      <c r="C429" s="92" t="s">
        <v>367</v>
      </c>
      <c r="D429" s="92" t="s">
        <v>324</v>
      </c>
      <c r="E429" s="92" t="s">
        <v>85</v>
      </c>
      <c r="F429" s="92"/>
      <c r="G429" s="160">
        <v>24053</v>
      </c>
      <c r="H429" s="32" t="e">
        <f>#REF!</f>
        <v>#REF!</v>
      </c>
      <c r="I429" s="32" t="e">
        <f>#REF!</f>
        <v>#REF!</v>
      </c>
      <c r="J429" s="32" t="e">
        <f>#REF!</f>
        <v>#REF!</v>
      </c>
      <c r="K429" s="32" t="e">
        <f>#REF!</f>
        <v>#REF!</v>
      </c>
      <c r="L429" s="32" t="e">
        <f>#REF!</f>
        <v>#REF!</v>
      </c>
      <c r="M429" s="32" t="e">
        <f>#REF!</f>
        <v>#REF!</v>
      </c>
      <c r="N429" s="32" t="e">
        <f>#REF!</f>
        <v>#REF!</v>
      </c>
      <c r="O429" s="32" t="e">
        <f>#REF!</f>
        <v>#REF!</v>
      </c>
      <c r="P429" s="32" t="e">
        <f>#REF!</f>
        <v>#REF!</v>
      </c>
      <c r="Q429" s="32" t="e">
        <f>#REF!</f>
        <v>#REF!</v>
      </c>
      <c r="R429" s="32" t="e">
        <f>#REF!</f>
        <v>#REF!</v>
      </c>
      <c r="S429" s="32" t="e">
        <f>#REF!</f>
        <v>#REF!</v>
      </c>
      <c r="T429" s="32" t="e">
        <f>#REF!</f>
        <v>#REF!</v>
      </c>
      <c r="U429" s="32" t="e">
        <f>#REF!</f>
        <v>#REF!</v>
      </c>
      <c r="V429" s="32" t="e">
        <f>#REF!</f>
        <v>#REF!</v>
      </c>
      <c r="W429" s="32" t="e">
        <f>#REF!</f>
        <v>#REF!</v>
      </c>
      <c r="X429" s="67" t="e">
        <f>#REF!</f>
        <v>#REF!</v>
      </c>
      <c r="Y429" s="59" t="e">
        <f>X429/G410*100</f>
        <v>#REF!</v>
      </c>
    </row>
    <row r="430" spans="1:25" ht="16.5" outlineLevel="6" thickBot="1">
      <c r="A430" s="95" t="s">
        <v>83</v>
      </c>
      <c r="B430" s="91">
        <v>953</v>
      </c>
      <c r="C430" s="92" t="s">
        <v>367</v>
      </c>
      <c r="D430" s="92" t="s">
        <v>334</v>
      </c>
      <c r="E430" s="92" t="s">
        <v>84</v>
      </c>
      <c r="F430" s="92"/>
      <c r="G430" s="152">
        <v>0</v>
      </c>
      <c r="H430" s="83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148"/>
      <c r="Y430" s="59"/>
    </row>
    <row r="431" spans="1:25" ht="16.5" outlineLevel="6" thickBot="1">
      <c r="A431" s="123" t="s">
        <v>184</v>
      </c>
      <c r="B431" s="18">
        <v>953</v>
      </c>
      <c r="C431" s="39" t="s">
        <v>20</v>
      </c>
      <c r="D431" s="39" t="s">
        <v>248</v>
      </c>
      <c r="E431" s="39" t="s">
        <v>5</v>
      </c>
      <c r="F431" s="39"/>
      <c r="G431" s="153">
        <f>G432</f>
        <v>3900</v>
      </c>
      <c r="H431" s="83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148"/>
      <c r="Y431" s="59"/>
    </row>
    <row r="432" spans="1:25" ht="16.5" outlineLevel="6" thickBot="1">
      <c r="A432" s="8" t="s">
        <v>230</v>
      </c>
      <c r="B432" s="19">
        <v>953</v>
      </c>
      <c r="C432" s="9" t="s">
        <v>20</v>
      </c>
      <c r="D432" s="9" t="s">
        <v>312</v>
      </c>
      <c r="E432" s="9" t="s">
        <v>5</v>
      </c>
      <c r="F432" s="9"/>
      <c r="G432" s="149">
        <f>G433</f>
        <v>3900</v>
      </c>
      <c r="H432" s="83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148"/>
      <c r="Y432" s="59"/>
    </row>
    <row r="433" spans="1:25" ht="16.5" outlineLevel="6" thickBot="1">
      <c r="A433" s="101" t="s">
        <v>130</v>
      </c>
      <c r="B433" s="131">
        <v>953</v>
      </c>
      <c r="C433" s="90" t="s">
        <v>20</v>
      </c>
      <c r="D433" s="90" t="s">
        <v>319</v>
      </c>
      <c r="E433" s="90" t="s">
        <v>5</v>
      </c>
      <c r="F433" s="90"/>
      <c r="G433" s="150">
        <f>G434+G437</f>
        <v>3900</v>
      </c>
      <c r="H433" s="83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148"/>
      <c r="Y433" s="59"/>
    </row>
    <row r="434" spans="1:25" ht="35.25" customHeight="1" outlineLevel="6" thickBot="1">
      <c r="A434" s="101" t="s">
        <v>185</v>
      </c>
      <c r="B434" s="131">
        <v>953</v>
      </c>
      <c r="C434" s="90" t="s">
        <v>20</v>
      </c>
      <c r="D434" s="90" t="s">
        <v>326</v>
      </c>
      <c r="E434" s="90" t="s">
        <v>5</v>
      </c>
      <c r="F434" s="90"/>
      <c r="G434" s="150">
        <f>G435</f>
        <v>900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8" customHeight="1" outlineLevel="6" thickBot="1">
      <c r="A435" s="5" t="s">
        <v>116</v>
      </c>
      <c r="B435" s="21">
        <v>953</v>
      </c>
      <c r="C435" s="6" t="s">
        <v>20</v>
      </c>
      <c r="D435" s="6" t="s">
        <v>326</v>
      </c>
      <c r="E435" s="6" t="s">
        <v>115</v>
      </c>
      <c r="F435" s="6"/>
      <c r="G435" s="151">
        <f>G436</f>
        <v>900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16.5" outlineLevel="6" thickBot="1">
      <c r="A436" s="95" t="s">
        <v>83</v>
      </c>
      <c r="B436" s="133">
        <v>953</v>
      </c>
      <c r="C436" s="92" t="s">
        <v>20</v>
      </c>
      <c r="D436" s="92" t="s">
        <v>326</v>
      </c>
      <c r="E436" s="92" t="s">
        <v>84</v>
      </c>
      <c r="F436" s="92"/>
      <c r="G436" s="152">
        <v>900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31.5" customHeight="1" outlineLevel="6" thickBot="1">
      <c r="A437" s="113" t="s">
        <v>186</v>
      </c>
      <c r="B437" s="89">
        <v>953</v>
      </c>
      <c r="C437" s="106" t="s">
        <v>20</v>
      </c>
      <c r="D437" s="106" t="s">
        <v>327</v>
      </c>
      <c r="E437" s="106" t="s">
        <v>5</v>
      </c>
      <c r="F437" s="106"/>
      <c r="G437" s="165">
        <f>G439</f>
        <v>3000</v>
      </c>
      <c r="H437" s="32" t="e">
        <f>#REF!</f>
        <v>#REF!</v>
      </c>
      <c r="I437" s="32" t="e">
        <f>#REF!</f>
        <v>#REF!</v>
      </c>
      <c r="J437" s="32" t="e">
        <f>#REF!</f>
        <v>#REF!</v>
      </c>
      <c r="K437" s="32" t="e">
        <f>#REF!</f>
        <v>#REF!</v>
      </c>
      <c r="L437" s="32" t="e">
        <f>#REF!</f>
        <v>#REF!</v>
      </c>
      <c r="M437" s="32" t="e">
        <f>#REF!</f>
        <v>#REF!</v>
      </c>
      <c r="N437" s="32" t="e">
        <f>#REF!</f>
        <v>#REF!</v>
      </c>
      <c r="O437" s="32" t="e">
        <f>#REF!</f>
        <v>#REF!</v>
      </c>
      <c r="P437" s="32" t="e">
        <f>#REF!</f>
        <v>#REF!</v>
      </c>
      <c r="Q437" s="32" t="e">
        <f>#REF!</f>
        <v>#REF!</v>
      </c>
      <c r="R437" s="32" t="e">
        <f>#REF!</f>
        <v>#REF!</v>
      </c>
      <c r="S437" s="32" t="e">
        <f>#REF!</f>
        <v>#REF!</v>
      </c>
      <c r="T437" s="32" t="e">
        <f>#REF!</f>
        <v>#REF!</v>
      </c>
      <c r="U437" s="32" t="e">
        <f>#REF!</f>
        <v>#REF!</v>
      </c>
      <c r="V437" s="32" t="e">
        <f>#REF!</f>
        <v>#REF!</v>
      </c>
      <c r="W437" s="32" t="e">
        <f>#REF!</f>
        <v>#REF!</v>
      </c>
      <c r="X437" s="67" t="e">
        <f>#REF!</f>
        <v>#REF!</v>
      </c>
      <c r="Y437" s="59" t="e">
        <f>X437/G431*100</f>
        <v>#REF!</v>
      </c>
    </row>
    <row r="438" spans="1:25" ht="16.5" outlineLevel="6" thickBot="1">
      <c r="A438" s="5" t="s">
        <v>116</v>
      </c>
      <c r="B438" s="21">
        <v>953</v>
      </c>
      <c r="C438" s="6" t="s">
        <v>20</v>
      </c>
      <c r="D438" s="6" t="s">
        <v>327</v>
      </c>
      <c r="E438" s="6" t="s">
        <v>115</v>
      </c>
      <c r="F438" s="6"/>
      <c r="G438" s="159">
        <f>G439</f>
        <v>3000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48" outlineLevel="6" thickBot="1">
      <c r="A439" s="98" t="s">
        <v>198</v>
      </c>
      <c r="B439" s="91">
        <v>953</v>
      </c>
      <c r="C439" s="92" t="s">
        <v>20</v>
      </c>
      <c r="D439" s="92" t="s">
        <v>327</v>
      </c>
      <c r="E439" s="92" t="s">
        <v>85</v>
      </c>
      <c r="F439" s="92"/>
      <c r="G439" s="160">
        <v>3000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16.5" outlineLevel="6" thickBot="1">
      <c r="A440" s="123" t="s">
        <v>34</v>
      </c>
      <c r="B440" s="18">
        <v>953</v>
      </c>
      <c r="C440" s="39" t="s">
        <v>13</v>
      </c>
      <c r="D440" s="39" t="s">
        <v>248</v>
      </c>
      <c r="E440" s="39" t="s">
        <v>5</v>
      </c>
      <c r="F440" s="39"/>
      <c r="G440" s="153">
        <f>G445+G441</f>
        <v>15605.599999999999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18.75" customHeight="1" outlineLevel="6" thickBot="1">
      <c r="A441" s="111" t="s">
        <v>131</v>
      </c>
      <c r="B441" s="19">
        <v>953</v>
      </c>
      <c r="C441" s="9" t="s">
        <v>13</v>
      </c>
      <c r="D441" s="9" t="s">
        <v>249</v>
      </c>
      <c r="E441" s="9" t="s">
        <v>5</v>
      </c>
      <c r="F441" s="39"/>
      <c r="G441" s="149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32.25" outlineLevel="6" thickBot="1">
      <c r="A442" s="111" t="s">
        <v>132</v>
      </c>
      <c r="B442" s="19">
        <v>953</v>
      </c>
      <c r="C442" s="11" t="s">
        <v>13</v>
      </c>
      <c r="D442" s="11" t="s">
        <v>250</v>
      </c>
      <c r="E442" s="11" t="s">
        <v>5</v>
      </c>
      <c r="F442" s="39"/>
      <c r="G442" s="149">
        <f>G443</f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16.5" outlineLevel="6" thickBot="1">
      <c r="A443" s="93" t="s">
        <v>136</v>
      </c>
      <c r="B443" s="89">
        <v>953</v>
      </c>
      <c r="C443" s="90" t="s">
        <v>13</v>
      </c>
      <c r="D443" s="90" t="s">
        <v>254</v>
      </c>
      <c r="E443" s="90" t="s">
        <v>5</v>
      </c>
      <c r="F443" s="90"/>
      <c r="G443" s="143">
        <f>G444</f>
        <v>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16.5" outlineLevel="6" thickBot="1">
      <c r="A444" s="5" t="s">
        <v>342</v>
      </c>
      <c r="B444" s="21">
        <v>953</v>
      </c>
      <c r="C444" s="6" t="s">
        <v>13</v>
      </c>
      <c r="D444" s="6" t="s">
        <v>254</v>
      </c>
      <c r="E444" s="6" t="s">
        <v>343</v>
      </c>
      <c r="F444" s="6"/>
      <c r="G444" s="146">
        <v>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16.5" outlineLevel="6" thickBot="1">
      <c r="A445" s="80" t="s">
        <v>228</v>
      </c>
      <c r="B445" s="19">
        <v>953</v>
      </c>
      <c r="C445" s="11" t="s">
        <v>13</v>
      </c>
      <c r="D445" s="11" t="s">
        <v>312</v>
      </c>
      <c r="E445" s="11" t="s">
        <v>5</v>
      </c>
      <c r="F445" s="11"/>
      <c r="G445" s="157">
        <f>G446</f>
        <v>15605.599999999999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32.25" outlineLevel="6" thickBot="1">
      <c r="A446" s="80" t="s">
        <v>187</v>
      </c>
      <c r="B446" s="19">
        <v>953</v>
      </c>
      <c r="C446" s="11" t="s">
        <v>13</v>
      </c>
      <c r="D446" s="11" t="s">
        <v>329</v>
      </c>
      <c r="E446" s="11" t="s">
        <v>5</v>
      </c>
      <c r="F446" s="11"/>
      <c r="G446" s="157">
        <f>G447</f>
        <v>15605.599999999999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93" t="s">
        <v>137</v>
      </c>
      <c r="B447" s="89">
        <v>953</v>
      </c>
      <c r="C447" s="90" t="s">
        <v>13</v>
      </c>
      <c r="D447" s="90" t="s">
        <v>330</v>
      </c>
      <c r="E447" s="90" t="s">
        <v>5</v>
      </c>
      <c r="F447" s="90"/>
      <c r="G447" s="158">
        <f>G448+G452+G454</f>
        <v>15605.599999999999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6.5" outlineLevel="6" thickBot="1">
      <c r="A448" s="5" t="s">
        <v>108</v>
      </c>
      <c r="B448" s="21">
        <v>953</v>
      </c>
      <c r="C448" s="6" t="s">
        <v>13</v>
      </c>
      <c r="D448" s="6" t="s">
        <v>330</v>
      </c>
      <c r="E448" s="6" t="s">
        <v>107</v>
      </c>
      <c r="F448" s="6"/>
      <c r="G448" s="159">
        <f>G449+G450+G451</f>
        <v>13202.3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87" t="s">
        <v>244</v>
      </c>
      <c r="B449" s="91">
        <v>953</v>
      </c>
      <c r="C449" s="92" t="s">
        <v>13</v>
      </c>
      <c r="D449" s="92" t="s">
        <v>330</v>
      </c>
      <c r="E449" s="92" t="s">
        <v>109</v>
      </c>
      <c r="F449" s="92"/>
      <c r="G449" s="160">
        <v>10140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2.25" outlineLevel="6" thickBot="1">
      <c r="A450" s="87" t="s">
        <v>246</v>
      </c>
      <c r="B450" s="91">
        <v>953</v>
      </c>
      <c r="C450" s="92" t="s">
        <v>13</v>
      </c>
      <c r="D450" s="92" t="s">
        <v>330</v>
      </c>
      <c r="E450" s="92" t="s">
        <v>110</v>
      </c>
      <c r="F450" s="92"/>
      <c r="G450" s="152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48" outlineLevel="6" thickBot="1">
      <c r="A451" s="87" t="s">
        <v>242</v>
      </c>
      <c r="B451" s="91">
        <v>953</v>
      </c>
      <c r="C451" s="92" t="s">
        <v>13</v>
      </c>
      <c r="D451" s="92" t="s">
        <v>330</v>
      </c>
      <c r="E451" s="92" t="s">
        <v>243</v>
      </c>
      <c r="F451" s="92"/>
      <c r="G451" s="160">
        <v>3062.3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32.25" outlineLevel="6" thickBot="1">
      <c r="A452" s="5" t="s">
        <v>96</v>
      </c>
      <c r="B452" s="21">
        <v>953</v>
      </c>
      <c r="C452" s="6" t="s">
        <v>13</v>
      </c>
      <c r="D452" s="6" t="s">
        <v>330</v>
      </c>
      <c r="E452" s="6" t="s">
        <v>91</v>
      </c>
      <c r="F452" s="6"/>
      <c r="G452" s="151">
        <f>G453</f>
        <v>2381.3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87" t="s">
        <v>97</v>
      </c>
      <c r="B453" s="91">
        <v>953</v>
      </c>
      <c r="C453" s="92" t="s">
        <v>13</v>
      </c>
      <c r="D453" s="92" t="s">
        <v>330</v>
      </c>
      <c r="E453" s="92" t="s">
        <v>92</v>
      </c>
      <c r="F453" s="92"/>
      <c r="G453" s="160">
        <v>2381.3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5" t="s">
        <v>98</v>
      </c>
      <c r="B454" s="21">
        <v>953</v>
      </c>
      <c r="C454" s="6" t="s">
        <v>13</v>
      </c>
      <c r="D454" s="6" t="s">
        <v>330</v>
      </c>
      <c r="E454" s="6" t="s">
        <v>93</v>
      </c>
      <c r="F454" s="6"/>
      <c r="G454" s="151">
        <f>G455+G456+G457</f>
        <v>22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32.25" outlineLevel="6" thickBot="1">
      <c r="A455" s="87" t="s">
        <v>99</v>
      </c>
      <c r="B455" s="91">
        <v>953</v>
      </c>
      <c r="C455" s="92" t="s">
        <v>13</v>
      </c>
      <c r="D455" s="92" t="s">
        <v>330</v>
      </c>
      <c r="E455" s="92" t="s">
        <v>94</v>
      </c>
      <c r="F455" s="92"/>
      <c r="G455" s="152">
        <v>2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19.5" customHeight="1" outlineLevel="6" thickBot="1">
      <c r="A456" s="87" t="s">
        <v>100</v>
      </c>
      <c r="B456" s="91">
        <v>953</v>
      </c>
      <c r="C456" s="92" t="s">
        <v>13</v>
      </c>
      <c r="D456" s="92" t="s">
        <v>330</v>
      </c>
      <c r="E456" s="92" t="s">
        <v>95</v>
      </c>
      <c r="F456" s="92"/>
      <c r="G456" s="152">
        <v>5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16.5" outlineLevel="6" thickBot="1">
      <c r="A457" s="87" t="s">
        <v>342</v>
      </c>
      <c r="B457" s="91">
        <v>953</v>
      </c>
      <c r="C457" s="92" t="s">
        <v>13</v>
      </c>
      <c r="D457" s="92" t="s">
        <v>330</v>
      </c>
      <c r="E457" s="92" t="s">
        <v>343</v>
      </c>
      <c r="F457" s="92"/>
      <c r="G457" s="152">
        <v>15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19.5" outlineLevel="6" thickBot="1">
      <c r="A458" s="107" t="s">
        <v>44</v>
      </c>
      <c r="B458" s="18">
        <v>953</v>
      </c>
      <c r="C458" s="14" t="s">
        <v>43</v>
      </c>
      <c r="D458" s="39" t="s">
        <v>248</v>
      </c>
      <c r="E458" s="14" t="s">
        <v>5</v>
      </c>
      <c r="F458" s="14"/>
      <c r="G458" s="164">
        <f>G459+G466</f>
        <v>5097</v>
      </c>
      <c r="H458" s="31">
        <f aca="true" t="shared" si="51" ref="H458:X458">H467+H478</f>
        <v>0</v>
      </c>
      <c r="I458" s="31">
        <f t="shared" si="51"/>
        <v>0</v>
      </c>
      <c r="J458" s="31">
        <f t="shared" si="51"/>
        <v>0</v>
      </c>
      <c r="K458" s="31">
        <f t="shared" si="51"/>
        <v>0</v>
      </c>
      <c r="L458" s="31">
        <f t="shared" si="51"/>
        <v>0</v>
      </c>
      <c r="M458" s="31">
        <f t="shared" si="51"/>
        <v>0</v>
      </c>
      <c r="N458" s="31">
        <f t="shared" si="51"/>
        <v>0</v>
      </c>
      <c r="O458" s="31">
        <f t="shared" si="51"/>
        <v>0</v>
      </c>
      <c r="P458" s="31">
        <f t="shared" si="51"/>
        <v>0</v>
      </c>
      <c r="Q458" s="31">
        <f t="shared" si="51"/>
        <v>0</v>
      </c>
      <c r="R458" s="31">
        <f t="shared" si="51"/>
        <v>0</v>
      </c>
      <c r="S458" s="31">
        <f t="shared" si="51"/>
        <v>0</v>
      </c>
      <c r="T458" s="31">
        <f t="shared" si="51"/>
        <v>0</v>
      </c>
      <c r="U458" s="31">
        <f t="shared" si="51"/>
        <v>0</v>
      </c>
      <c r="V458" s="31">
        <f t="shared" si="51"/>
        <v>0</v>
      </c>
      <c r="W458" s="31">
        <f t="shared" si="51"/>
        <v>0</v>
      </c>
      <c r="X458" s="66">
        <f t="shared" si="51"/>
        <v>12003.04085</v>
      </c>
      <c r="Y458" s="59" t="e">
        <f>X458/G450*100</f>
        <v>#DIV/0!</v>
      </c>
    </row>
    <row r="459" spans="1:25" ht="16.5" outlineLevel="6" thickBot="1">
      <c r="A459" s="125" t="s">
        <v>37</v>
      </c>
      <c r="B459" s="18">
        <v>953</v>
      </c>
      <c r="C459" s="39" t="s">
        <v>16</v>
      </c>
      <c r="D459" s="39" t="s">
        <v>248</v>
      </c>
      <c r="E459" s="39" t="s">
        <v>5</v>
      </c>
      <c r="F459" s="39"/>
      <c r="G459" s="154">
        <f>G460</f>
        <v>252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66"/>
      <c r="Y459" s="59"/>
    </row>
    <row r="460" spans="1:25" ht="16.5" outlineLevel="6" thickBot="1">
      <c r="A460" s="13" t="s">
        <v>141</v>
      </c>
      <c r="B460" s="19">
        <v>953</v>
      </c>
      <c r="C460" s="9" t="s">
        <v>16</v>
      </c>
      <c r="D460" s="9" t="s">
        <v>248</v>
      </c>
      <c r="E460" s="9" t="s">
        <v>5</v>
      </c>
      <c r="F460" s="9"/>
      <c r="G460" s="141">
        <f>G461</f>
        <v>252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66"/>
      <c r="Y460" s="59"/>
    </row>
    <row r="461" spans="1:25" ht="16.5" outlineLevel="6" thickBot="1">
      <c r="A461" s="80" t="s">
        <v>228</v>
      </c>
      <c r="B461" s="19">
        <v>953</v>
      </c>
      <c r="C461" s="9" t="s">
        <v>16</v>
      </c>
      <c r="D461" s="9" t="s">
        <v>312</v>
      </c>
      <c r="E461" s="9" t="s">
        <v>5</v>
      </c>
      <c r="F461" s="9"/>
      <c r="G461" s="141">
        <f>G462</f>
        <v>252</v>
      </c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66"/>
      <c r="Y461" s="59"/>
    </row>
    <row r="462" spans="1:25" ht="32.25" outlineLevel="6" thickBot="1">
      <c r="A462" s="147" t="s">
        <v>187</v>
      </c>
      <c r="B462" s="89">
        <v>953</v>
      </c>
      <c r="C462" s="90" t="s">
        <v>16</v>
      </c>
      <c r="D462" s="90" t="s">
        <v>329</v>
      </c>
      <c r="E462" s="90" t="s">
        <v>5</v>
      </c>
      <c r="F462" s="90"/>
      <c r="G462" s="16">
        <f>G463</f>
        <v>252</v>
      </c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66"/>
      <c r="Y462" s="59"/>
    </row>
    <row r="463" spans="1:25" ht="16.5" outlineLevel="6" thickBot="1">
      <c r="A463" s="5" t="s">
        <v>120</v>
      </c>
      <c r="B463" s="21">
        <v>953</v>
      </c>
      <c r="C463" s="6" t="s">
        <v>16</v>
      </c>
      <c r="D463" s="6" t="s">
        <v>328</v>
      </c>
      <c r="E463" s="6" t="s">
        <v>118</v>
      </c>
      <c r="F463" s="6"/>
      <c r="G463" s="7">
        <f>G464</f>
        <v>252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66"/>
      <c r="Y463" s="59"/>
    </row>
    <row r="464" spans="1:25" ht="32.25" outlineLevel="6" thickBot="1">
      <c r="A464" s="87" t="s">
        <v>121</v>
      </c>
      <c r="B464" s="91">
        <v>953</v>
      </c>
      <c r="C464" s="92" t="s">
        <v>16</v>
      </c>
      <c r="D464" s="92" t="s">
        <v>328</v>
      </c>
      <c r="E464" s="92" t="s">
        <v>119</v>
      </c>
      <c r="F464" s="92"/>
      <c r="G464" s="97">
        <v>252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66"/>
      <c r="Y464" s="59"/>
    </row>
    <row r="465" spans="1:25" ht="16.5" outlineLevel="6" thickBot="1">
      <c r="A465" s="123" t="s">
        <v>40</v>
      </c>
      <c r="B465" s="18">
        <v>953</v>
      </c>
      <c r="C465" s="39" t="s">
        <v>21</v>
      </c>
      <c r="D465" s="39" t="s">
        <v>248</v>
      </c>
      <c r="E465" s="39" t="s">
        <v>5</v>
      </c>
      <c r="F465" s="39"/>
      <c r="G465" s="167">
        <f>G466</f>
        <v>4845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66"/>
      <c r="Y465" s="59"/>
    </row>
    <row r="466" spans="1:25" ht="32.25" outlineLevel="6" thickBot="1">
      <c r="A466" s="111" t="s">
        <v>131</v>
      </c>
      <c r="B466" s="19">
        <v>953</v>
      </c>
      <c r="C466" s="9" t="s">
        <v>21</v>
      </c>
      <c r="D466" s="9" t="s">
        <v>249</v>
      </c>
      <c r="E466" s="9" t="s">
        <v>5</v>
      </c>
      <c r="F466" s="9"/>
      <c r="G466" s="156">
        <f>G467</f>
        <v>4845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66"/>
      <c r="Y466" s="59"/>
    </row>
    <row r="467" spans="1:25" ht="32.25" outlineLevel="6" thickBot="1">
      <c r="A467" s="111" t="s">
        <v>132</v>
      </c>
      <c r="B467" s="19">
        <v>953</v>
      </c>
      <c r="C467" s="11" t="s">
        <v>21</v>
      </c>
      <c r="D467" s="11" t="s">
        <v>250</v>
      </c>
      <c r="E467" s="11" t="s">
        <v>5</v>
      </c>
      <c r="F467" s="11"/>
      <c r="G467" s="157">
        <f>G468</f>
        <v>4845</v>
      </c>
      <c r="H467" s="32">
        <f aca="true" t="shared" si="52" ref="H467:X468">H468</f>
        <v>0</v>
      </c>
      <c r="I467" s="32">
        <f t="shared" si="52"/>
        <v>0</v>
      </c>
      <c r="J467" s="32">
        <f t="shared" si="52"/>
        <v>0</v>
      </c>
      <c r="K467" s="32">
        <f t="shared" si="52"/>
        <v>0</v>
      </c>
      <c r="L467" s="32">
        <f t="shared" si="52"/>
        <v>0</v>
      </c>
      <c r="M467" s="32">
        <f t="shared" si="52"/>
        <v>0</v>
      </c>
      <c r="N467" s="32">
        <f t="shared" si="52"/>
        <v>0</v>
      </c>
      <c r="O467" s="32">
        <f t="shared" si="52"/>
        <v>0</v>
      </c>
      <c r="P467" s="32">
        <f t="shared" si="52"/>
        <v>0</v>
      </c>
      <c r="Q467" s="32">
        <f t="shared" si="52"/>
        <v>0</v>
      </c>
      <c r="R467" s="32">
        <f t="shared" si="52"/>
        <v>0</v>
      </c>
      <c r="S467" s="32">
        <f t="shared" si="52"/>
        <v>0</v>
      </c>
      <c r="T467" s="32">
        <f t="shared" si="52"/>
        <v>0</v>
      </c>
      <c r="U467" s="32">
        <f t="shared" si="52"/>
        <v>0</v>
      </c>
      <c r="V467" s="32">
        <f t="shared" si="52"/>
        <v>0</v>
      </c>
      <c r="W467" s="32">
        <f t="shared" si="52"/>
        <v>0</v>
      </c>
      <c r="X467" s="67">
        <f t="shared" si="52"/>
        <v>12003.04085</v>
      </c>
      <c r="Y467" s="59">
        <f>X467/G452*100</f>
        <v>504.0541237979254</v>
      </c>
    </row>
    <row r="468" spans="1:25" ht="48" outlineLevel="6" thickBot="1">
      <c r="A468" s="113" t="s">
        <v>188</v>
      </c>
      <c r="B468" s="89">
        <v>953</v>
      </c>
      <c r="C468" s="90" t="s">
        <v>21</v>
      </c>
      <c r="D468" s="90" t="s">
        <v>331</v>
      </c>
      <c r="E468" s="90" t="s">
        <v>5</v>
      </c>
      <c r="F468" s="90"/>
      <c r="G468" s="158">
        <f>G469</f>
        <v>4845</v>
      </c>
      <c r="H468" s="34">
        <f t="shared" si="52"/>
        <v>0</v>
      </c>
      <c r="I468" s="34">
        <f t="shared" si="52"/>
        <v>0</v>
      </c>
      <c r="J468" s="34">
        <f t="shared" si="52"/>
        <v>0</v>
      </c>
      <c r="K468" s="34">
        <f t="shared" si="52"/>
        <v>0</v>
      </c>
      <c r="L468" s="34">
        <f t="shared" si="52"/>
        <v>0</v>
      </c>
      <c r="M468" s="34">
        <f t="shared" si="52"/>
        <v>0</v>
      </c>
      <c r="N468" s="34">
        <f t="shared" si="52"/>
        <v>0</v>
      </c>
      <c r="O468" s="34">
        <f t="shared" si="52"/>
        <v>0</v>
      </c>
      <c r="P468" s="34">
        <f t="shared" si="52"/>
        <v>0</v>
      </c>
      <c r="Q468" s="34">
        <f t="shared" si="52"/>
        <v>0</v>
      </c>
      <c r="R468" s="34">
        <f t="shared" si="52"/>
        <v>0</v>
      </c>
      <c r="S468" s="34">
        <f t="shared" si="52"/>
        <v>0</v>
      </c>
      <c r="T468" s="34">
        <f t="shared" si="52"/>
        <v>0</v>
      </c>
      <c r="U468" s="34">
        <f t="shared" si="52"/>
        <v>0</v>
      </c>
      <c r="V468" s="34">
        <f t="shared" si="52"/>
        <v>0</v>
      </c>
      <c r="W468" s="34">
        <f t="shared" si="52"/>
        <v>0</v>
      </c>
      <c r="X468" s="68">
        <f t="shared" si="52"/>
        <v>12003.04085</v>
      </c>
      <c r="Y468" s="59" t="e">
        <f>X468/#REF!*100</f>
        <v>#REF!</v>
      </c>
    </row>
    <row r="469" spans="1:25" ht="16.5" outlineLevel="6" thickBot="1">
      <c r="A469" s="5" t="s">
        <v>120</v>
      </c>
      <c r="B469" s="21">
        <v>953</v>
      </c>
      <c r="C469" s="6" t="s">
        <v>21</v>
      </c>
      <c r="D469" s="6" t="s">
        <v>331</v>
      </c>
      <c r="E469" s="6" t="s">
        <v>118</v>
      </c>
      <c r="F469" s="6"/>
      <c r="G469" s="159">
        <f>G470</f>
        <v>4845</v>
      </c>
      <c r="H469" s="26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44"/>
      <c r="X469" s="65">
        <v>12003.04085</v>
      </c>
      <c r="Y469" s="59">
        <f>X469/G453*100</f>
        <v>504.0541237979254</v>
      </c>
    </row>
    <row r="470" spans="1:25" ht="32.25" outlineLevel="6" thickBot="1">
      <c r="A470" s="87" t="s">
        <v>121</v>
      </c>
      <c r="B470" s="91">
        <v>953</v>
      </c>
      <c r="C470" s="92" t="s">
        <v>21</v>
      </c>
      <c r="D470" s="92" t="s">
        <v>331</v>
      </c>
      <c r="E470" s="92" t="s">
        <v>119</v>
      </c>
      <c r="F470" s="92"/>
      <c r="G470" s="160">
        <v>4845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49.5" customHeight="1" outlineLevel="6" thickBot="1">
      <c r="A471" s="48" t="s">
        <v>22</v>
      </c>
      <c r="B471" s="48"/>
      <c r="C471" s="48"/>
      <c r="D471" s="48"/>
      <c r="E471" s="48"/>
      <c r="F471" s="48"/>
      <c r="G471" s="180">
        <f>G366+G10</f>
        <v>735483.51547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19.5" customHeight="1" outlineLevel="6" thickBot="1">
      <c r="A472" s="1"/>
      <c r="B472" s="22"/>
      <c r="C472" s="1"/>
      <c r="D472" s="1"/>
      <c r="E472" s="1"/>
      <c r="F472" s="1"/>
      <c r="G472" s="1"/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3"/>
      <c r="B473" s="3"/>
      <c r="C473" s="3"/>
      <c r="D473" s="3"/>
      <c r="E473" s="3"/>
      <c r="F473" s="3"/>
      <c r="G473" s="3"/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8:25" ht="16.5" outlineLevel="6" thickBot="1"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8:25" ht="16.5" outlineLevel="6" thickBot="1"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8:25" ht="16.5" outlineLevel="6" thickBot="1"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8:25" ht="16.5" outlineLevel="6" thickBot="1"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8:25" ht="16.5" outlineLevel="6" thickBot="1">
      <c r="H478" s="32">
        <f aca="true" t="shared" si="53" ref="H478:X478">H479</f>
        <v>0</v>
      </c>
      <c r="I478" s="32">
        <f t="shared" si="53"/>
        <v>0</v>
      </c>
      <c r="J478" s="32">
        <f t="shared" si="53"/>
        <v>0</v>
      </c>
      <c r="K478" s="32">
        <f t="shared" si="53"/>
        <v>0</v>
      </c>
      <c r="L478" s="32">
        <f t="shared" si="53"/>
        <v>0</v>
      </c>
      <c r="M478" s="32">
        <f t="shared" si="53"/>
        <v>0</v>
      </c>
      <c r="N478" s="32">
        <f t="shared" si="53"/>
        <v>0</v>
      </c>
      <c r="O478" s="32">
        <f t="shared" si="53"/>
        <v>0</v>
      </c>
      <c r="P478" s="32">
        <f t="shared" si="53"/>
        <v>0</v>
      </c>
      <c r="Q478" s="32">
        <f t="shared" si="53"/>
        <v>0</v>
      </c>
      <c r="R478" s="32">
        <f t="shared" si="53"/>
        <v>0</v>
      </c>
      <c r="S478" s="32">
        <f t="shared" si="53"/>
        <v>0</v>
      </c>
      <c r="T478" s="32">
        <f t="shared" si="53"/>
        <v>0</v>
      </c>
      <c r="U478" s="32">
        <f t="shared" si="53"/>
        <v>0</v>
      </c>
      <c r="V478" s="32">
        <f t="shared" si="53"/>
        <v>0</v>
      </c>
      <c r="W478" s="32">
        <f t="shared" si="53"/>
        <v>0</v>
      </c>
      <c r="X478" s="67">
        <f t="shared" si="53"/>
        <v>0</v>
      </c>
      <c r="Y478" s="59">
        <v>0</v>
      </c>
    </row>
    <row r="479" spans="8:25" ht="15.75" outlineLevel="6">
      <c r="H479" s="26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44"/>
      <c r="X479" s="65">
        <v>0</v>
      </c>
      <c r="Y479" s="59">
        <v>0</v>
      </c>
    </row>
    <row r="480" spans="8:25" ht="18.75">
      <c r="H480" s="38" t="e">
        <f>#REF!+#REF!+H372+H10</f>
        <v>#REF!</v>
      </c>
      <c r="I480" s="38" t="e">
        <f>#REF!+#REF!+I372+I10</f>
        <v>#REF!</v>
      </c>
      <c r="J480" s="38" t="e">
        <f>#REF!+#REF!+J372+J10</f>
        <v>#REF!</v>
      </c>
      <c r="K480" s="38" t="e">
        <f>#REF!+#REF!+K372+K10</f>
        <v>#REF!</v>
      </c>
      <c r="L480" s="38" t="e">
        <f>#REF!+#REF!+L372+L10</f>
        <v>#REF!</v>
      </c>
      <c r="M480" s="38" t="e">
        <f>#REF!+#REF!+M372+M10</f>
        <v>#REF!</v>
      </c>
      <c r="N480" s="38" t="e">
        <f>#REF!+#REF!+N372+N10</f>
        <v>#REF!</v>
      </c>
      <c r="O480" s="38" t="e">
        <f>#REF!+#REF!+O372+O10</f>
        <v>#REF!</v>
      </c>
      <c r="P480" s="38" t="e">
        <f>#REF!+#REF!+P372+P10</f>
        <v>#REF!</v>
      </c>
      <c r="Q480" s="38" t="e">
        <f>#REF!+#REF!+Q372+Q10</f>
        <v>#REF!</v>
      </c>
      <c r="R480" s="38" t="e">
        <f>#REF!+#REF!+R372+R10</f>
        <v>#REF!</v>
      </c>
      <c r="S480" s="38" t="e">
        <f>#REF!+#REF!+S372+S10</f>
        <v>#REF!</v>
      </c>
      <c r="T480" s="38" t="e">
        <f>#REF!+#REF!+T372+T10</f>
        <v>#REF!</v>
      </c>
      <c r="U480" s="38" t="e">
        <f>#REF!+#REF!+U372+U10</f>
        <v>#REF!</v>
      </c>
      <c r="V480" s="38" t="e">
        <f>#REF!+#REF!+V372+V10</f>
        <v>#REF!</v>
      </c>
      <c r="W480" s="38" t="e">
        <f>#REF!+#REF!+W372+W10</f>
        <v>#REF!</v>
      </c>
      <c r="X480" s="76" t="e">
        <f>#REF!+#REF!+X372+X10</f>
        <v>#REF!</v>
      </c>
      <c r="Y480" s="56" t="e">
        <f>X480/G471*100</f>
        <v>#REF!</v>
      </c>
    </row>
    <row r="481" spans="8:23" ht="15.75"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8:23" ht="15.75"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</sheetData>
  <sheetProtection/>
  <autoFilter ref="A9:G471"/>
  <mergeCells count="5">
    <mergeCell ref="A7:V7"/>
    <mergeCell ref="A6:V6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2017-12-20T04:27:18Z</cp:lastPrinted>
  <dcterms:created xsi:type="dcterms:W3CDTF">2008-11-11T04:53:42Z</dcterms:created>
  <dcterms:modified xsi:type="dcterms:W3CDTF">2018-10-18T01:55:01Z</dcterms:modified>
  <cp:category/>
  <cp:version/>
  <cp:contentType/>
  <cp:contentStatus/>
</cp:coreProperties>
</file>